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ive\Santa Barbara County Employees Retirement System\Special Projects\Other Projects\2023\2023-11 - SBCERS Custody RFP\01 - RFP Development\"/>
    </mc:Choice>
  </mc:AlternateContent>
  <xr:revisionPtr revIDLastSave="0" documentId="13_ncr:1_{DA45AF4A-C681-4C61-9D14-3AC3101360E1}" xr6:coauthVersionLast="47" xr6:coauthVersionMax="47" xr10:uidLastSave="{00000000-0000-0000-0000-000000000000}"/>
  <bookViews>
    <workbookView xWindow="25080" yWindow="-120" windowWidth="25440" windowHeight="15990" xr2:uid="{00000000-000D-0000-FFFF-FFFF00000000}"/>
  </bookViews>
  <sheets>
    <sheet name="SCENARIO 1 - With Lending" sheetId="4" r:id="rId1"/>
    <sheet name="SCENARIO 2 - Without Lending" sheetId="6" r:id="rId2"/>
  </sheets>
  <definedNames>
    <definedName name="_xlnm.Print_Area" localSheetId="0">'SCENARIO 1 - With Lending'!$A$1:$E$181</definedName>
    <definedName name="_xlnm.Print_Area" localSheetId="1">'SCENARIO 2 - Without Lending'!$A$1:$E$173</definedName>
    <definedName name="_xlnm.Print_Titles" localSheetId="0">'SCENARIO 1 - With Lending'!$1:$9</definedName>
    <definedName name="_xlnm.Print_Titles" localSheetId="1">'SCENARIO 2 - Without Lending'!$1:$9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6" l="1"/>
  <c r="E90" i="6"/>
  <c r="B62" i="6"/>
  <c r="E97" i="4"/>
  <c r="E96" i="4"/>
  <c r="E34" i="6"/>
  <c r="E33" i="6"/>
  <c r="B70" i="4" l="1"/>
  <c r="E42" i="4"/>
  <c r="E41" i="4"/>
  <c r="B25" i="4"/>
  <c r="E159" i="6" l="1"/>
  <c r="B171" i="6" s="1"/>
  <c r="E156" i="6"/>
  <c r="E155" i="6"/>
  <c r="E154" i="6"/>
  <c r="E153" i="6"/>
  <c r="E152" i="6"/>
  <c r="E151" i="6"/>
  <c r="E149" i="6"/>
  <c r="E148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0" i="6"/>
  <c r="E129" i="6"/>
  <c r="E128" i="6"/>
  <c r="E127" i="6"/>
  <c r="E126" i="6"/>
  <c r="E125" i="6"/>
  <c r="E124" i="6"/>
  <c r="E123" i="6"/>
  <c r="E122" i="6"/>
  <c r="E121" i="6"/>
  <c r="E119" i="6"/>
  <c r="E118" i="6"/>
  <c r="E117" i="6"/>
  <c r="E116" i="6"/>
  <c r="E115" i="6"/>
  <c r="E114" i="6"/>
  <c r="E113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59" i="6"/>
  <c r="E58" i="6"/>
  <c r="E57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1" i="6"/>
  <c r="B162" i="6" s="1"/>
  <c r="E134" i="4"/>
  <c r="E82" i="4"/>
  <c r="E81" i="4"/>
  <c r="E80" i="4"/>
  <c r="E79" i="4"/>
  <c r="E78" i="4"/>
  <c r="E77" i="4"/>
  <c r="E76" i="4"/>
  <c r="E75" i="4"/>
  <c r="E74" i="4"/>
  <c r="E47" i="4"/>
  <c r="E35" i="4"/>
  <c r="E32" i="4"/>
  <c r="E31" i="4"/>
  <c r="B164" i="6" l="1"/>
  <c r="B170" i="6"/>
  <c r="B163" i="6"/>
  <c r="B167" i="6"/>
  <c r="B166" i="6"/>
  <c r="B165" i="6"/>
  <c r="B168" i="6"/>
  <c r="B169" i="6"/>
  <c r="B172" i="6" l="1"/>
  <c r="E127" i="4" l="1"/>
  <c r="E126" i="4"/>
  <c r="E125" i="4"/>
  <c r="E124" i="4"/>
  <c r="E123" i="4"/>
  <c r="E122" i="4"/>
  <c r="E121" i="4"/>
  <c r="E135" i="4"/>
  <c r="E132" i="4"/>
  <c r="E53" i="4"/>
  <c r="E30" i="4"/>
  <c r="E131" i="4" l="1"/>
  <c r="E70" i="4"/>
  <c r="E24" i="4"/>
  <c r="E161" i="4" l="1"/>
  <c r="E162" i="4"/>
  <c r="E163" i="4"/>
  <c r="E164" i="4"/>
  <c r="E160" i="4"/>
  <c r="E159" i="4"/>
  <c r="E73" i="4"/>
  <c r="E65" i="4"/>
  <c r="B178" i="4" l="1"/>
  <c r="E157" i="4"/>
  <c r="E167" i="4"/>
  <c r="B179" i="4" s="1"/>
  <c r="E156" i="4"/>
  <c r="E143" i="4"/>
  <c r="E138" i="4"/>
  <c r="E137" i="4"/>
  <c r="E136" i="4"/>
  <c r="E152" i="4"/>
  <c r="E151" i="4"/>
  <c r="E150" i="4"/>
  <c r="E149" i="4"/>
  <c r="E148" i="4"/>
  <c r="E147" i="4"/>
  <c r="E146" i="4"/>
  <c r="E145" i="4"/>
  <c r="E144" i="4"/>
  <c r="E142" i="4"/>
  <c r="E141" i="4"/>
  <c r="E140" i="4"/>
  <c r="E133" i="4"/>
  <c r="E130" i="4"/>
  <c r="E12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72" i="4"/>
  <c r="E71" i="4"/>
  <c r="E69" i="4"/>
  <c r="B177" i="4" l="1"/>
  <c r="B173" i="4"/>
  <c r="B176" i="4"/>
  <c r="B175" i="4"/>
  <c r="B174" i="4"/>
  <c r="E67" i="4"/>
  <c r="E66" i="4"/>
  <c r="E26" i="4"/>
  <c r="E27" i="4"/>
  <c r="E28" i="4"/>
  <c r="E29" i="4"/>
  <c r="E33" i="4"/>
  <c r="E34" i="4"/>
  <c r="E36" i="4"/>
  <c r="E37" i="4"/>
  <c r="E38" i="4"/>
  <c r="E39" i="4"/>
  <c r="E40" i="4"/>
  <c r="E43" i="4"/>
  <c r="E44" i="4"/>
  <c r="E45" i="4"/>
  <c r="E46" i="4"/>
  <c r="E48" i="4"/>
  <c r="E49" i="4"/>
  <c r="E50" i="4"/>
  <c r="E51" i="4"/>
  <c r="E52" i="4"/>
  <c r="E54" i="4"/>
  <c r="E55" i="4"/>
  <c r="E56" i="4"/>
  <c r="E57" i="4"/>
  <c r="E58" i="4"/>
  <c r="E59" i="4"/>
  <c r="E60" i="4"/>
  <c r="E61" i="4"/>
  <c r="E62" i="4"/>
  <c r="E63" i="4"/>
  <c r="E25" i="4"/>
  <c r="E23" i="4"/>
  <c r="E19" i="4"/>
  <c r="B170" i="4" l="1"/>
  <c r="B172" i="4"/>
  <c r="B171" i="4"/>
  <c r="B180" i="4" l="1"/>
</calcChain>
</file>

<file path=xl/sharedStrings.xml><?xml version="1.0" encoding="utf-8"?>
<sst xmlns="http://schemas.openxmlformats.org/spreadsheetml/2006/main" count="628" uniqueCount="158">
  <si>
    <t>Annual Fees for Listed Services per Unit Volume</t>
  </si>
  <si>
    <t>Unit Price</t>
  </si>
  <si>
    <t>Units</t>
  </si>
  <si>
    <t>BASE FEE FOR SERVICES PER SCOPE REQUIREMENTS</t>
  </si>
  <si>
    <t>USD</t>
  </si>
  <si>
    <t>ASSET BASED CHARGES FOR CUSTODY/ACCOUNTING SERVICES PER SCOPE REQUIREMENTS</t>
  </si>
  <si>
    <t>bps</t>
  </si>
  <si>
    <t>US Assets under Custody</t>
  </si>
  <si>
    <t>Other Asset Based Charges (DESCRIBE)</t>
  </si>
  <si>
    <t>ACCOUNT BASED CHARGES FOR CUSTODY/ACCOUNTING SERVICES PER SCOPE REQUIREMENTS</t>
  </si>
  <si>
    <t>Other Account Based Charges (DESCRIBE)</t>
  </si>
  <si>
    <t>TRANSACTION BASED CHARGES FOR SERVICES PER SCOPE REQUIREMENTS</t>
  </si>
  <si>
    <t>Other Transaction Charges (DESCRIBE)</t>
  </si>
  <si>
    <t>Any/All Other Charges (Explain)</t>
  </si>
  <si>
    <t>Non-Incumbent - Charges to take on historical transactional data and use to file historical proofs of claim</t>
  </si>
  <si>
    <t>Custodial Foreign Exchange Explicit Spread (Mark-up / Mark-down) to Reference Rate - Freely Convertible Currencies</t>
  </si>
  <si>
    <t>Custodial Foreign Exchange Explicit Spread (Mark-up / Mark-down) to Reference Rate - "Restricted" Markets</t>
  </si>
  <si>
    <t>Document Your Custodial Foreign Exchange Standing Instruction Spread Approach (Describe Reference Rates / Benchmark Times)</t>
  </si>
  <si>
    <t>Cash Flow Processing (contribution and distribution support), per line item, per year</t>
  </si>
  <si>
    <t>Other Charges (DESCRIBE)</t>
  </si>
  <si>
    <t>OTHER MARKETS (add as necessary)</t>
  </si>
  <si>
    <t>FOREIGN EXCHANGE EXPLICIT CHARGES AND OTHER REVENUE SOURCES PER SCOPE REQUIREMENTS</t>
  </si>
  <si>
    <t>Quarterly Valuation Reconciliation (support for valuation posting, reconciliation, and roll-forward), per line item, per year</t>
  </si>
  <si>
    <t>VOLUMES</t>
  </si>
  <si>
    <t>Calculated Fee</t>
  </si>
  <si>
    <t>AUSTRIA Assets - If None Currently - Please Provide Rate</t>
  </si>
  <si>
    <t>BELGIUM Assets - If None Currently - Please Provide Rate</t>
  </si>
  <si>
    <t>AUSTRALIA Assets - If None Currently - Please Provide Rate</t>
  </si>
  <si>
    <t>BRAZIL Assets - If None Currently - Please Provide Rate</t>
  </si>
  <si>
    <t>DENMARK Assets - If None Currently - Please Provide Rate</t>
  </si>
  <si>
    <t>EUROCLEAR Assets - If None Currently - Please Provide Rate</t>
  </si>
  <si>
    <t>FRANCE Assets - If None Currently - Please Provide Rate</t>
  </si>
  <si>
    <t>GERMANY Assets - If None Currently - Please Provide Rate</t>
  </si>
  <si>
    <t>HONG KONG Assets - If None Currently - Please Provide Rate</t>
  </si>
  <si>
    <t>INDIA Assets - If None Currently - Please Provide Rate</t>
  </si>
  <si>
    <t>INDONESIA Assets - If None Currently - Please Provide Rate</t>
  </si>
  <si>
    <t>ITALY Assets - If None Currently - Please Provide Rate</t>
  </si>
  <si>
    <t>JAPAN Assets - If None Currently - Please Provide Rate</t>
  </si>
  <si>
    <t>MEXICO Assets - If None Currently - Please Provide Rate</t>
  </si>
  <si>
    <t>NETHERLANDS Assets - If None Currently - Please Provide Rate</t>
  </si>
  <si>
    <t>PORTUGAL Assets - If None Currently - Please Provide Rate</t>
  </si>
  <si>
    <t>SOUTH KOREA Assets - If None Currently - Please Provide Rate</t>
  </si>
  <si>
    <t>SPAIN Assets - If None Currently - Please Provide Rate</t>
  </si>
  <si>
    <t>SWEDEN Assets - If None Currently - Please Provide Rate</t>
  </si>
  <si>
    <t>SWITZERLAND Assets - If None Currently - Please Provide Rate</t>
  </si>
  <si>
    <t>TAIWAN Assets - If None Currently - Please Provide Rate</t>
  </si>
  <si>
    <t>THAILAND Assets - If None Currently - Please Provide Rate</t>
  </si>
  <si>
    <t>TURKEY Assets - If None Currently - Please Provide Rate</t>
  </si>
  <si>
    <t>UNITED KINGDOM Assets - If None Currently - Please Provide Rate</t>
  </si>
  <si>
    <t>AUSTRALIA Buy/Sell Transactions - If None Currently - Please Provide Rate</t>
  </si>
  <si>
    <t>AUSTRIA Buy/Sell Transactions - If None Currently - Please Provide Rate</t>
  </si>
  <si>
    <t>BELGIUM Buy/Sell Transactions - If None Currently - Please Provide Rate</t>
  </si>
  <si>
    <t>BRAZIL Buy/Sell Transactions - If None Currently - Please Provide Rate</t>
  </si>
  <si>
    <t>DENMARK Buy/Sell Transactions - If None Currently - Please Provide Rate</t>
  </si>
  <si>
    <t>EUROCLEAR Buy/Sell Transactions - If None Currently - Please Provide Rate</t>
  </si>
  <si>
    <t>FRANCE Buy/Sell Transactions - If None Currently - Please Provide Rate</t>
  </si>
  <si>
    <t>GERMANY Buy/Sell Transactions - If None Currently - Please Provide Rate</t>
  </si>
  <si>
    <t>HONG KONG Buy/Sell Transactions - If None Currently - Please Provide Rate</t>
  </si>
  <si>
    <t>INDIA Buy/Sell Transactions - If None Currently - Please Provide Rate</t>
  </si>
  <si>
    <t>INDONESIA Buy/Sell Transactions - If None Currently - Please Provide Rate</t>
  </si>
  <si>
    <t>ITALY Buy/Sell Transactions - If None Currently - Please Provide Rate</t>
  </si>
  <si>
    <t>JAPAN Buy/Sell Transactions - If None Currently - Please Provide Rate</t>
  </si>
  <si>
    <t>MEXICO Buy/Sell Transactions - If None Currently - Please Provide Rate</t>
  </si>
  <si>
    <t>NETHERLANDS Buy/Sell Transactions - If None Currently - Please Provide Rate</t>
  </si>
  <si>
    <t>PORTUGAL Buy/Sell Transactions - If None Currently - Please Provide Rate</t>
  </si>
  <si>
    <t>SOUTH KOREA Buy/Sell Transactions - If None Currently - Please Provide Rate</t>
  </si>
  <si>
    <t>SPAIN Buy/Sell Transactions - If None Currently - Please Provide Rate</t>
  </si>
  <si>
    <t>SWEDEN Buy/Sell Transactions - If None Currently - Please Provide Rate</t>
  </si>
  <si>
    <t>SWITZERLAND Buy/Sell Transactions - If None Currently - Please Provide Rate</t>
  </si>
  <si>
    <t>TAIWAN Buy/Sell Transactions - If None Currently - Please Provide Rate</t>
  </si>
  <si>
    <t>THAILAND Buy/Sell Transactions - If None Currently - Please Provide Rate</t>
  </si>
  <si>
    <t>TURKEY Buy/Sell Transactions - If None Currently - Please Provide Rate</t>
  </si>
  <si>
    <t>UNITED KINGDOM Buy/Sell Transactions - If None Currently - Please Provide Rate</t>
  </si>
  <si>
    <t>Third Party Foreign Exchange</t>
  </si>
  <si>
    <t>UNITED STATES Assets Under Administration (Funds) Buy/Sell Transaction</t>
  </si>
  <si>
    <t>UNITED STATES Assets Under Custody Buy / Sell Transaction</t>
  </si>
  <si>
    <t>Domestic Separately Managed Account</t>
  </si>
  <si>
    <t>Cash Account</t>
  </si>
  <si>
    <t>Global Separately Managed Account</t>
  </si>
  <si>
    <t>ACCOUNT BASED CHARGES FOR PERFORMANCE ANALYTICS SERVICES PER SCOPE REQUIREMENTS</t>
  </si>
  <si>
    <t>P&amp;A Account (Line Item)</t>
  </si>
  <si>
    <t>P&amp;A Account (Separate Account)</t>
  </si>
  <si>
    <t>P&amp;A Composite</t>
  </si>
  <si>
    <t>Monthly Standard Benchmarks</t>
  </si>
  <si>
    <t>Monthly Custom Benchmarks</t>
  </si>
  <si>
    <t>Monthly Equity and Fixed Income Characteristics</t>
  </si>
  <si>
    <t>Monthly Account Attribution (separate accounts)</t>
  </si>
  <si>
    <t>CLASS ACTION NOTIFICATION, REPORTING AND FILING CHARGES</t>
  </si>
  <si>
    <t>Online Access to Class Action Information (provided - yes / no)</t>
  </si>
  <si>
    <t>Charges to provide ongoing proof of claim filing (describe approach and charges)</t>
  </si>
  <si>
    <t>Material Change Clause Terms</t>
  </si>
  <si>
    <t>Describe account complexity (asset size, transactional volume, account volume) change factors that are positioned as change factors for re-negotiation of your fees.</t>
  </si>
  <si>
    <t>Calculated Totals</t>
  </si>
  <si>
    <t>OTHER FEES AND TERMS</t>
  </si>
  <si>
    <t>BASE FEE FOR SERVICES PER SCOPE REQUIREMENTS (Five Year Average)</t>
  </si>
  <si>
    <t>ASSET BASED STIF INVESTMENT MANAGEMENT CHARGES FOR SERVICES PER SCOPE REQUIREMENTS</t>
  </si>
  <si>
    <t>Estimated Other Fees and Terms Annual Economic Impact</t>
  </si>
  <si>
    <t>GRAND TOTAL</t>
  </si>
  <si>
    <t>DATA ENTRY CELL</t>
  </si>
  <si>
    <t>Description of proposed approach for standing instruction defined spread program.</t>
  </si>
  <si>
    <t>ESTIMATED OTHER FEES AND TERMS</t>
  </si>
  <si>
    <t>Compliance Base Fees (if any)</t>
  </si>
  <si>
    <t>Monthly Compliance (restrictions based monitoring) per Separate Account</t>
  </si>
  <si>
    <t>Lagged Valuation Performance Support, per line item, per year</t>
  </si>
  <si>
    <t>Daily Audited Soft Close Account Level Returns</t>
  </si>
  <si>
    <t>US Assets under Administration (Physical Securities)</t>
  </si>
  <si>
    <t>Cash / Short Term Investment Fee Received by your Institution or Affiliate for Government STIF or Institutional MMF STIF Investment Vehicle(s) Offered</t>
  </si>
  <si>
    <t>UNITED STATES Assets Under Custody Physical Securities Buy/Sell Transactions</t>
  </si>
  <si>
    <t>Line-Item Account - Single Line Item</t>
  </si>
  <si>
    <t>Line-Item Account - Multi-Line Item</t>
  </si>
  <si>
    <t>Holdings Count in Line Item Accounts</t>
  </si>
  <si>
    <t>CUSTODIAL SECURITIES LENDING REQUIRED QUESTIONS</t>
  </si>
  <si>
    <t>LP SERVICES SUPPORT</t>
  </si>
  <si>
    <t>Confirm that you have attached a proposed fee exhibit documenting this proposed economic relationship in a form that would be suitable for contract negotiation with SBCERS. Please clearly identify any additional terms, conditions and assumptions relied upon.</t>
  </si>
  <si>
    <t>BASE FEE</t>
  </si>
  <si>
    <t>CANADA Assets - If None Currently - Please Provide Rate</t>
  </si>
  <si>
    <t>COLUMBIA Assets - If None Currently - Please Provide Rate</t>
  </si>
  <si>
    <t>FINLAND Assets - If None Currently - Please Provide Rate</t>
  </si>
  <si>
    <t>NEW ZEALAND Assets - If None Currently - Please Provide Rate</t>
  </si>
  <si>
    <t>NORWAY Assets - If None Currently - Please Provide Rate</t>
  </si>
  <si>
    <t>SINGAPORE Assets - If None Currently - Please Provide Rate</t>
  </si>
  <si>
    <t>US Assets under Administration Custodial STIF</t>
  </si>
  <si>
    <t>US Assets under Administration (Funds / Line-Items / non-separately held, includes OPEB assets)</t>
  </si>
  <si>
    <t>Incoming Domestic Wires</t>
  </si>
  <si>
    <t>Outgoing Domestic Wires</t>
  </si>
  <si>
    <t>Incoming Non US Wires</t>
  </si>
  <si>
    <t>Outgoing Non US Wires</t>
  </si>
  <si>
    <t>Margin Wires</t>
  </si>
  <si>
    <t>Paydowns</t>
  </si>
  <si>
    <t>ETD Transactions</t>
  </si>
  <si>
    <t>Receipt / Deliver Free</t>
  </si>
  <si>
    <t>Custodial Foreign Exchange</t>
  </si>
  <si>
    <t>CANADA Buy/Sell Transactions - If None Currently - Please Provide Rate</t>
  </si>
  <si>
    <t>COLUMBIA Buy/Sell Transactions - If None Currently - Please Provide Rate</t>
  </si>
  <si>
    <t>FINLAND Buy/Sell Transactions - If None Currently - Please Provide Rate</t>
  </si>
  <si>
    <t>NEW ZEALAND Buy/Sell Transactions - If None Currently - Please Provide Rate</t>
  </si>
  <si>
    <t>NORWAY Buy/Sell Transactions - If None Currently - Please Provide Rate</t>
  </si>
  <si>
    <t>SINGAPORE Buy/Sell Transactions - If None Currently - Please Provide Rate</t>
  </si>
  <si>
    <t>Quarterly or Monthly Lagged Accounts</t>
  </si>
  <si>
    <t>Scenario 1 - W/ Securities Lending</t>
  </si>
  <si>
    <t>1) Given the current parameters (see Addendum I), please provide your proposed fees in the table below assuming the securities lending program will persist.</t>
  </si>
  <si>
    <t>2) What revenue split percentage (%) is proposed for this relationship?</t>
  </si>
  <si>
    <t>3) What is the cash collateral reinvestment fee (if any)?</t>
  </si>
  <si>
    <t>4) Provide an estimated total gross revenue figure (i.e. post cash rebate, gross of split), using the holdings provided in Addendum I.</t>
  </si>
  <si>
    <t>5) Provide any additional comments or restrictions, as applicable.</t>
  </si>
  <si>
    <t>SCENARIO 1 - Unit Price Approach with Securities Lending</t>
  </si>
  <si>
    <t>Scenario 2 - Without Securities Lending</t>
  </si>
  <si>
    <t>SCENARIO 2 - Unit Price Approach without Securities Lending</t>
  </si>
  <si>
    <t>Split % (client/custodian)</t>
  </si>
  <si>
    <t>$</t>
  </si>
  <si>
    <t>IRELAND Assets - If None Currently - Please Provide Rate</t>
  </si>
  <si>
    <t>ISRAEL Assets - If None Currently - Please Provide Rate</t>
  </si>
  <si>
    <t>Futures Buy/Sell</t>
  </si>
  <si>
    <t>Futures Margin</t>
  </si>
  <si>
    <t>IRELAND Buy/Sell Transactions - If None Currently - Please Provide Rate</t>
  </si>
  <si>
    <t>ISRAEL Buy/Sell Transactions - If None Currently - Please Provide Rate</t>
  </si>
  <si>
    <t>CHARGES FOR LP SERVICES SUPPORT - At SBCERS Option</t>
  </si>
  <si>
    <t>Appendix 4 - Price Proposal - SBCERS Global Custody and Related Services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</si>
</sst>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7" fillId="2" borderId="34" xfId="1" applyFont="1" applyFill="1" applyBorder="1"/>
    <xf numFmtId="0" fontId="3" fillId="2" borderId="3" xfId="1" applyFont="1" applyFill="1" applyBorder="1" applyAlignment="1">
      <alignment horizontal="center"/>
    </xf>
    <xf numFmtId="0" fontId="3" fillId="3" borderId="3" xfId="1" applyFont="1" applyFill="1" applyBorder="1"/>
    <xf numFmtId="9" fontId="3" fillId="3" borderId="4" xfId="1" applyNumberFormat="1" applyFont="1" applyFill="1" applyBorder="1" applyAlignment="1">
      <alignment horizontal="center" wrapText="1"/>
    </xf>
    <xf numFmtId="9" fontId="3" fillId="3" borderId="18" xfId="1" applyNumberFormat="1" applyFont="1" applyFill="1" applyBorder="1" applyAlignment="1">
      <alignment horizontal="center" wrapText="1"/>
    </xf>
    <xf numFmtId="0" fontId="8" fillId="0" borderId="39" xfId="1" applyFont="1" applyBorder="1"/>
    <xf numFmtId="0" fontId="8" fillId="0" borderId="42" xfId="1" applyFont="1" applyBorder="1" applyAlignment="1">
      <alignment horizontal="center"/>
    </xf>
    <xf numFmtId="39" fontId="1" fillId="6" borderId="39" xfId="3" applyNumberFormat="1" applyFont="1" applyFill="1" applyBorder="1" applyAlignment="1">
      <alignment horizontal="center"/>
    </xf>
    <xf numFmtId="0" fontId="1" fillId="0" borderId="36" xfId="1" applyBorder="1" applyAlignment="1">
      <alignment horizontal="center"/>
    </xf>
    <xf numFmtId="39" fontId="1" fillId="0" borderId="42" xfId="3" applyNumberFormat="1" applyFont="1" applyBorder="1" applyAlignment="1">
      <alignment horizontal="center"/>
    </xf>
    <xf numFmtId="0" fontId="8" fillId="0" borderId="12" xfId="1" applyFont="1" applyBorder="1"/>
    <xf numFmtId="0" fontId="8" fillId="0" borderId="27" xfId="1" applyFont="1" applyBorder="1" applyAlignment="1">
      <alignment horizontal="center"/>
    </xf>
    <xf numFmtId="39" fontId="1" fillId="6" borderId="12" xfId="3" applyNumberFormat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39" fontId="1" fillId="0" borderId="27" xfId="3" applyNumberFormat="1" applyFont="1" applyBorder="1" applyAlignment="1">
      <alignment horizontal="center"/>
    </xf>
    <xf numFmtId="39" fontId="1" fillId="6" borderId="28" xfId="3" applyNumberFormat="1" applyFont="1" applyFill="1" applyBorder="1" applyAlignment="1">
      <alignment horizontal="center"/>
    </xf>
    <xf numFmtId="0" fontId="1" fillId="0" borderId="13" xfId="1" applyBorder="1" applyAlignment="1">
      <alignment horizontal="center"/>
    </xf>
    <xf numFmtId="39" fontId="1" fillId="0" borderId="29" xfId="3" applyNumberFormat="1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9" fontId="3" fillId="3" borderId="3" xfId="1" applyNumberFormat="1" applyFont="1" applyFill="1" applyBorder="1" applyAlignment="1">
      <alignment horizontal="center" wrapText="1"/>
    </xf>
    <xf numFmtId="0" fontId="8" fillId="0" borderId="16" xfId="1" applyFont="1" applyBorder="1" applyAlignment="1">
      <alignment vertical="top" wrapText="1"/>
    </xf>
    <xf numFmtId="39" fontId="8" fillId="0" borderId="38" xfId="3" applyNumberFormat="1" applyFont="1" applyBorder="1" applyAlignment="1">
      <alignment horizontal="right"/>
    </xf>
    <xf numFmtId="0" fontId="1" fillId="6" borderId="39" xfId="1" applyFill="1" applyBorder="1" applyAlignment="1">
      <alignment horizontal="center"/>
    </xf>
    <xf numFmtId="39" fontId="8" fillId="0" borderId="30" xfId="3" applyNumberFormat="1" applyFont="1" applyBorder="1" applyAlignment="1">
      <alignment horizontal="right"/>
    </xf>
    <xf numFmtId="0" fontId="1" fillId="6" borderId="12" xfId="1" applyFill="1" applyBorder="1" applyAlignment="1">
      <alignment horizontal="center"/>
    </xf>
    <xf numFmtId="0" fontId="8" fillId="0" borderId="12" xfId="2" applyFont="1" applyBorder="1"/>
    <xf numFmtId="39" fontId="8" fillId="0" borderId="30" xfId="3" applyNumberFormat="1" applyFont="1" applyBorder="1" applyAlignment="1">
      <alignment horizontal="center"/>
    </xf>
    <xf numFmtId="0" fontId="8" fillId="0" borderId="40" xfId="1" applyFont="1" applyBorder="1"/>
    <xf numFmtId="39" fontId="8" fillId="0" borderId="19" xfId="3" applyNumberFormat="1" applyFont="1" applyBorder="1" applyAlignment="1">
      <alignment horizontal="center"/>
    </xf>
    <xf numFmtId="0" fontId="1" fillId="6" borderId="40" xfId="1" applyFill="1" applyBorder="1" applyAlignment="1">
      <alignment horizontal="center"/>
    </xf>
    <xf numFmtId="0" fontId="1" fillId="0" borderId="37" xfId="1" applyBorder="1" applyAlignment="1">
      <alignment horizontal="center"/>
    </xf>
    <xf numFmtId="39" fontId="1" fillId="0" borderId="41" xfId="3" applyNumberFormat="1" applyFont="1" applyBorder="1" applyAlignment="1">
      <alignment horizontal="center"/>
    </xf>
    <xf numFmtId="39" fontId="8" fillId="0" borderId="42" xfId="3" applyNumberFormat="1" applyFont="1" applyBorder="1" applyAlignment="1">
      <alignment horizontal="right"/>
    </xf>
    <xf numFmtId="0" fontId="1" fillId="6" borderId="12" xfId="1" applyFill="1" applyBorder="1"/>
    <xf numFmtId="0" fontId="8" fillId="0" borderId="41" xfId="1" applyFont="1" applyBorder="1" applyAlignment="1">
      <alignment horizontal="center"/>
    </xf>
    <xf numFmtId="0" fontId="1" fillId="6" borderId="40" xfId="1" applyFill="1" applyBorder="1"/>
    <xf numFmtId="0" fontId="8" fillId="0" borderId="7" xfId="1" applyFont="1" applyBorder="1"/>
    <xf numFmtId="37" fontId="8" fillId="0" borderId="38" xfId="3" applyNumberFormat="1" applyFont="1" applyBorder="1" applyAlignment="1">
      <alignment horizontal="right"/>
    </xf>
    <xf numFmtId="0" fontId="1" fillId="5" borderId="36" xfId="1" applyFill="1" applyBorder="1" applyAlignment="1">
      <alignment horizontal="center"/>
    </xf>
    <xf numFmtId="0" fontId="1" fillId="5" borderId="2" xfId="1" applyFill="1" applyBorder="1" applyAlignment="1">
      <alignment horizontal="center"/>
    </xf>
    <xf numFmtId="37" fontId="8" fillId="0" borderId="30" xfId="3" applyNumberFormat="1" applyFont="1" applyBorder="1" applyAlignment="1">
      <alignment horizontal="right"/>
    </xf>
    <xf numFmtId="0" fontId="8" fillId="0" borderId="17" xfId="1" applyFont="1" applyBorder="1"/>
    <xf numFmtId="37" fontId="8" fillId="0" borderId="19" xfId="3" applyNumberFormat="1" applyFont="1" applyBorder="1" applyAlignment="1">
      <alignment horizontal="right"/>
    </xf>
    <xf numFmtId="0" fontId="1" fillId="5" borderId="37" xfId="1" applyFill="1" applyBorder="1" applyAlignment="1">
      <alignment horizontal="center"/>
    </xf>
    <xf numFmtId="0" fontId="8" fillId="0" borderId="7" xfId="1" applyFont="1" applyBorder="1" applyAlignment="1">
      <alignment vertical="top"/>
    </xf>
    <xf numFmtId="39" fontId="8" fillId="0" borderId="5" xfId="3" applyNumberFormat="1" applyFont="1" applyFill="1" applyBorder="1" applyAlignment="1">
      <alignment horizontal="right"/>
    </xf>
    <xf numFmtId="0" fontId="1" fillId="6" borderId="24" xfId="1" applyFill="1" applyBorder="1" applyAlignment="1">
      <alignment horizontal="center"/>
    </xf>
    <xf numFmtId="0" fontId="1" fillId="0" borderId="25" xfId="1" applyBorder="1" applyAlignment="1">
      <alignment horizontal="center"/>
    </xf>
    <xf numFmtId="39" fontId="1" fillId="0" borderId="26" xfId="3" applyNumberFormat="1" applyFont="1" applyBorder="1" applyAlignment="1">
      <alignment horizontal="center"/>
    </xf>
    <xf numFmtId="39" fontId="8" fillId="0" borderId="10" xfId="3" applyNumberFormat="1" applyFont="1" applyFill="1" applyBorder="1" applyAlignment="1">
      <alignment horizontal="right"/>
    </xf>
    <xf numFmtId="0" fontId="8" fillId="0" borderId="10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10" xfId="1" applyFont="1" applyBorder="1"/>
    <xf numFmtId="0" fontId="8" fillId="0" borderId="17" xfId="1" applyFont="1" applyBorder="1" applyAlignment="1">
      <alignment horizontal="center"/>
    </xf>
    <xf numFmtId="0" fontId="8" fillId="0" borderId="9" xfId="1" applyFont="1" applyBorder="1"/>
    <xf numFmtId="0" fontId="8" fillId="0" borderId="35" xfId="1" applyFont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1" fillId="0" borderId="38" xfId="1" applyBorder="1" applyAlignment="1">
      <alignment wrapText="1"/>
    </xf>
    <xf numFmtId="0" fontId="1" fillId="0" borderId="30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6" xfId="1" applyBorder="1" applyAlignment="1">
      <alignment horizontal="center" wrapText="1"/>
    </xf>
    <xf numFmtId="0" fontId="1" fillId="0" borderId="37" xfId="1" applyBorder="1"/>
    <xf numFmtId="0" fontId="1" fillId="6" borderId="37" xfId="1" applyFill="1" applyBorder="1" applyAlignment="1">
      <alignment horizontal="center" wrapText="1"/>
    </xf>
    <xf numFmtId="0" fontId="1" fillId="0" borderId="37" xfId="1" applyBorder="1" applyAlignment="1">
      <alignment horizontal="center" wrapText="1"/>
    </xf>
    <xf numFmtId="0" fontId="8" fillId="0" borderId="8" xfId="1" applyFont="1" applyBorder="1" applyAlignment="1">
      <alignment horizontal="center"/>
    </xf>
    <xf numFmtId="0" fontId="1" fillId="6" borderId="24" xfId="1" applyFill="1" applyBorder="1"/>
    <xf numFmtId="0" fontId="8" fillId="0" borderId="22" xfId="1" applyFont="1" applyBorder="1" applyAlignment="1">
      <alignment horizontal="center"/>
    </xf>
    <xf numFmtId="0" fontId="1" fillId="6" borderId="28" xfId="1" applyFill="1" applyBorder="1"/>
    <xf numFmtId="9" fontId="3" fillId="3" borderId="9" xfId="1" applyNumberFormat="1" applyFont="1" applyFill="1" applyBorder="1" applyAlignment="1">
      <alignment horizontal="center" wrapText="1"/>
    </xf>
    <xf numFmtId="9" fontId="3" fillId="3" borderId="1" xfId="1" applyNumberFormat="1" applyFont="1" applyFill="1" applyBorder="1" applyAlignment="1">
      <alignment horizontal="center" wrapText="1"/>
    </xf>
    <xf numFmtId="9" fontId="3" fillId="3" borderId="21" xfId="1" applyNumberFormat="1" applyFont="1" applyFill="1" applyBorder="1" applyAlignment="1">
      <alignment horizontal="center" wrapText="1"/>
    </xf>
    <xf numFmtId="0" fontId="8" fillId="0" borderId="6" xfId="1" applyFont="1" applyBorder="1" applyAlignment="1">
      <alignment vertical="top" wrapText="1"/>
    </xf>
    <xf numFmtId="0" fontId="8" fillId="0" borderId="11" xfId="1" applyFont="1" applyBorder="1"/>
    <xf numFmtId="0" fontId="1" fillId="0" borderId="33" xfId="1" applyBorder="1" applyAlignment="1">
      <alignment horizontal="center" wrapText="1"/>
    </xf>
    <xf numFmtId="39" fontId="1" fillId="6" borderId="13" xfId="3" applyNumberFormat="1" applyFont="1" applyFill="1" applyBorder="1" applyAlignment="1">
      <alignment horizontal="center"/>
    </xf>
    <xf numFmtId="0" fontId="6" fillId="0" borderId="0" xfId="1" applyFont="1"/>
    <xf numFmtId="0" fontId="3" fillId="2" borderId="14" xfId="1" applyFont="1" applyFill="1" applyBorder="1" applyAlignment="1">
      <alignment horizontal="center"/>
    </xf>
    <xf numFmtId="0" fontId="3" fillId="3" borderId="9" xfId="1" applyFont="1" applyFill="1" applyBorder="1"/>
    <xf numFmtId="0" fontId="3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7" fillId="3" borderId="14" xfId="1" applyFont="1" applyFill="1" applyBorder="1"/>
    <xf numFmtId="0" fontId="3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7" fillId="0" borderId="9" xfId="1" applyFont="1" applyBorder="1"/>
    <xf numFmtId="0" fontId="3" fillId="0" borderId="9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1" fillId="0" borderId="2" xfId="1" applyBorder="1"/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8" fillId="6" borderId="14" xfId="1" applyFont="1" applyFill="1" applyBorder="1" applyAlignment="1">
      <alignment horizontal="left" vertical="top"/>
    </xf>
    <xf numFmtId="0" fontId="8" fillId="6" borderId="15" xfId="1" applyFont="1" applyFill="1" applyBorder="1" applyAlignment="1">
      <alignment horizontal="left" vertical="top"/>
    </xf>
    <xf numFmtId="0" fontId="8" fillId="6" borderId="20" xfId="1" applyFont="1" applyFill="1" applyBorder="1" applyAlignment="1">
      <alignment horizontal="left" vertical="top"/>
    </xf>
    <xf numFmtId="0" fontId="6" fillId="6" borderId="3" xfId="1" applyFont="1" applyFill="1" applyBorder="1" applyAlignment="1">
      <alignment horizontal="center"/>
    </xf>
    <xf numFmtId="0" fontId="6" fillId="6" borderId="18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39" fontId="3" fillId="0" borderId="3" xfId="1" applyNumberFormat="1" applyFont="1" applyBorder="1" applyAlignment="1">
      <alignment horizontal="center"/>
    </xf>
    <xf numFmtId="39" fontId="3" fillId="0" borderId="4" xfId="1" applyNumberFormat="1" applyFont="1" applyBorder="1" applyAlignment="1">
      <alignment horizontal="center"/>
    </xf>
    <xf numFmtId="39" fontId="3" fillId="0" borderId="18" xfId="1" applyNumberFormat="1" applyFont="1" applyBorder="1" applyAlignment="1">
      <alignment horizontal="center"/>
    </xf>
    <xf numFmtId="0" fontId="8" fillId="6" borderId="31" xfId="1" applyFont="1" applyFill="1" applyBorder="1" applyAlignment="1">
      <alignment horizontal="left" vertical="top"/>
    </xf>
    <xf numFmtId="0" fontId="8" fillId="6" borderId="25" xfId="1" applyFont="1" applyFill="1" applyBorder="1" applyAlignment="1">
      <alignment horizontal="left" vertical="top"/>
    </xf>
    <xf numFmtId="0" fontId="8" fillId="6" borderId="26" xfId="1" applyFont="1" applyFill="1" applyBorder="1" applyAlignment="1">
      <alignment horizontal="left" vertical="top"/>
    </xf>
    <xf numFmtId="0" fontId="3" fillId="0" borderId="30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6" borderId="30" xfId="1" applyFont="1" applyFill="1" applyBorder="1" applyAlignment="1">
      <alignment horizontal="center"/>
    </xf>
    <xf numFmtId="0" fontId="3" fillId="6" borderId="44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1" fillId="0" borderId="3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8" fillId="6" borderId="17" xfId="1" applyFont="1" applyFill="1" applyBorder="1" applyAlignment="1">
      <alignment horizontal="left" vertical="top"/>
    </xf>
    <xf numFmtId="0" fontId="8" fillId="6" borderId="0" xfId="1" applyFont="1" applyFill="1" applyAlignment="1">
      <alignment horizontal="left" vertical="top"/>
    </xf>
    <xf numFmtId="0" fontId="8" fillId="6" borderId="23" xfId="1" applyFont="1" applyFill="1" applyBorder="1" applyAlignment="1">
      <alignment horizontal="left" vertical="top"/>
    </xf>
    <xf numFmtId="39" fontId="6" fillId="0" borderId="15" xfId="1" applyNumberFormat="1" applyFont="1" applyBorder="1" applyAlignment="1">
      <alignment horizontal="center"/>
    </xf>
  </cellXfs>
  <cellStyles count="5">
    <cellStyle name="Currency" xfId="3" builtinId="4"/>
    <cellStyle name="Currency 2" xfId="4" xr:uid="{37B0E0BD-A0F4-47E0-A2E7-BC23AD4A0D21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34925</xdr:rowOff>
    </xdr:from>
    <xdr:to>
      <xdr:col>4</xdr:col>
      <xdr:colOff>1270000</xdr:colOff>
      <xdr:row>6</xdr:row>
      <xdr:rowOff>203200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8125"/>
          <a:ext cx="113538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each of the following 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tables.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quote provided as a response to Pricing Tables should include </a:t>
          </a:r>
          <a:r>
            <a:rPr lang="en-US" sz="10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services referenced in the RFP</a:t>
          </a: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Two scenarios (BOTH ARE REQUIRED) are provided for bidders to provide a Unit Price Approach, one with and one without securities lending.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both scenarios, please also provide a fee schedule in the format proposed for contract execution that includes all disclaimers, assumptions, and documentation that would be included in an executable form.</a:t>
          </a:r>
        </a:p>
        <a:p>
          <a:pPr algn="l" rtl="0">
            <a:lnSpc>
              <a:spcPts val="1000"/>
            </a:lnSpc>
            <a:defRPr sz="1000"/>
          </a:pPr>
          <a:endParaRPr 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34925</xdr:rowOff>
    </xdr:from>
    <xdr:to>
      <xdr:col>4</xdr:col>
      <xdr:colOff>1270000</xdr:colOff>
      <xdr:row>6</xdr:row>
      <xdr:rowOff>203200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4ADC82-CEAD-41A8-A1C1-E54C9574387A}"/>
            </a:ext>
          </a:extLst>
        </xdr:cNvPr>
        <xdr:cNvSpPr txBox="1">
          <a:spLocks noChangeArrowheads="1"/>
        </xdr:cNvSpPr>
      </xdr:nvSpPr>
      <xdr:spPr bwMode="auto">
        <a:xfrm>
          <a:off x="0" y="434975"/>
          <a:ext cx="11337925" cy="815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each of the following 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tables.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quote provided as a response to Pricing Tables should include </a:t>
          </a:r>
          <a:r>
            <a:rPr lang="en-US" sz="10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services referenced in the RFP</a:t>
          </a: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Two scenarios (BOTH ARE REQUIRED) are provided for bidders to provide a Unit Price Approach, one with and one without securities lending.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both scenarios, please also provide a fee schedule in the format proposed for contract execution that includes all disclaimers, assumptions, and documentation that would be included in an executable form.</a:t>
          </a:r>
        </a:p>
        <a:p>
          <a:pPr algn="l" rtl="0">
            <a:lnSpc>
              <a:spcPts val="1000"/>
            </a:lnSpc>
            <a:defRPr sz="1000"/>
          </a:pPr>
          <a:endParaRPr 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0"/>
  <sheetViews>
    <sheetView tabSelected="1" view="pageBreakPreview" zoomScale="80" zoomScaleNormal="75" zoomScaleSheetLayoutView="80" workbookViewId="0">
      <pane xSplit="1" ySplit="18" topLeftCell="B19" activePane="bottomRight" state="frozen"/>
      <selection pane="topRight" activeCell="B1" sqref="B1"/>
      <selection pane="bottomLeft" activeCell="A10" sqref="A10"/>
      <selection pane="bottomRight" activeCell="J35" sqref="J35"/>
    </sheetView>
  </sheetViews>
  <sheetFormatPr defaultColWidth="10.33203125" defaultRowHeight="12.75" x14ac:dyDescent="0.2"/>
  <cols>
    <col min="1" max="1" width="126.1640625" style="4" bestFit="1" customWidth="1"/>
    <col min="2" max="2" width="20.1640625" style="5" customWidth="1"/>
    <col min="3" max="3" width="19" style="4" customWidth="1"/>
    <col min="4" max="4" width="10.83203125" style="5" customWidth="1"/>
    <col min="5" max="5" width="23.83203125" style="4" customWidth="1"/>
    <col min="6" max="6" width="10.83203125" style="4" customWidth="1"/>
    <col min="7" max="11" width="10.6640625" style="4" customWidth="1"/>
    <col min="12" max="16384" width="10.33203125" style="4"/>
  </cols>
  <sheetData>
    <row r="1" spans="1:6" ht="15.75" customHeight="1" thickBot="1" x14ac:dyDescent="0.3">
      <c r="A1" s="1" t="s">
        <v>157</v>
      </c>
      <c r="B1" s="2"/>
      <c r="D1" s="107" t="s">
        <v>98</v>
      </c>
      <c r="E1" s="108"/>
    </row>
    <row r="2" spans="1:6" ht="15.75" customHeight="1" x14ac:dyDescent="0.25">
      <c r="A2" s="1" t="s">
        <v>145</v>
      </c>
      <c r="B2" s="109"/>
      <c r="C2" s="109"/>
      <c r="D2" s="4"/>
    </row>
    <row r="7" spans="1:6" ht="30.75" customHeight="1" thickBot="1" x14ac:dyDescent="0.3">
      <c r="A7" s="6"/>
      <c r="B7" s="7"/>
      <c r="C7" s="6"/>
      <c r="D7" s="8"/>
      <c r="E7" s="8"/>
      <c r="F7" s="2"/>
    </row>
    <row r="8" spans="1:6" ht="13.5" thickBot="1" x14ac:dyDescent="0.25">
      <c r="A8" s="9"/>
      <c r="B8" s="10"/>
    </row>
    <row r="9" spans="1:6" ht="16.5" thickBot="1" x14ac:dyDescent="0.3">
      <c r="A9" s="11"/>
      <c r="B9" s="12"/>
      <c r="C9" s="101" t="s">
        <v>139</v>
      </c>
      <c r="D9" s="102"/>
      <c r="E9" s="103"/>
    </row>
    <row r="10" spans="1:6" ht="15.75" x14ac:dyDescent="0.25">
      <c r="A10" s="93" t="s">
        <v>111</v>
      </c>
      <c r="B10" s="94"/>
      <c r="C10" s="95"/>
      <c r="D10" s="95"/>
      <c r="E10" s="96"/>
    </row>
    <row r="11" spans="1:6" ht="26.25" customHeight="1" x14ac:dyDescent="0.2">
      <c r="A11" s="71" t="s">
        <v>140</v>
      </c>
      <c r="B11" s="116"/>
      <c r="C11" s="117"/>
      <c r="D11" s="117"/>
      <c r="E11" s="118"/>
    </row>
    <row r="12" spans="1:6" ht="15.75" customHeight="1" x14ac:dyDescent="0.2">
      <c r="A12" s="100" t="s">
        <v>141</v>
      </c>
      <c r="B12" s="119" t="s">
        <v>148</v>
      </c>
      <c r="C12" s="120"/>
      <c r="D12" s="120"/>
      <c r="E12" s="121"/>
    </row>
    <row r="13" spans="1:6" ht="15.75" customHeight="1" x14ac:dyDescent="0.2">
      <c r="A13" s="100" t="s">
        <v>142</v>
      </c>
      <c r="B13" s="119"/>
      <c r="C13" s="120"/>
      <c r="D13" s="120"/>
      <c r="E13" s="121"/>
    </row>
    <row r="14" spans="1:6" ht="26.25" customHeight="1" x14ac:dyDescent="0.2">
      <c r="A14" s="71" t="s">
        <v>143</v>
      </c>
      <c r="B14" s="119" t="s">
        <v>149</v>
      </c>
      <c r="C14" s="120"/>
      <c r="D14" s="120"/>
      <c r="E14" s="121"/>
    </row>
    <row r="15" spans="1:6" ht="15.75" customHeight="1" x14ac:dyDescent="0.2">
      <c r="A15" s="100" t="s">
        <v>144</v>
      </c>
      <c r="B15" s="119"/>
      <c r="C15" s="120"/>
      <c r="D15" s="120"/>
      <c r="E15" s="121"/>
    </row>
    <row r="16" spans="1:6" ht="16.5" thickBot="1" x14ac:dyDescent="0.3">
      <c r="A16" s="97"/>
      <c r="B16" s="98"/>
      <c r="C16" s="8"/>
      <c r="D16" s="8"/>
      <c r="E16" s="99"/>
    </row>
    <row r="17" spans="1:5" ht="16.5" thickBot="1" x14ac:dyDescent="0.3">
      <c r="A17" s="11" t="s">
        <v>0</v>
      </c>
      <c r="B17" s="90"/>
      <c r="C17" s="91"/>
      <c r="D17" s="91"/>
      <c r="E17" s="92"/>
    </row>
    <row r="18" spans="1:5" ht="13.5" thickBot="1" x14ac:dyDescent="0.25">
      <c r="A18" s="13" t="s">
        <v>3</v>
      </c>
      <c r="B18" s="12" t="s">
        <v>23</v>
      </c>
      <c r="C18" s="14" t="s">
        <v>1</v>
      </c>
      <c r="D18" s="14" t="s">
        <v>2</v>
      </c>
      <c r="E18" s="15" t="s">
        <v>24</v>
      </c>
    </row>
    <row r="19" spans="1:5" ht="13.5" thickBot="1" x14ac:dyDescent="0.25">
      <c r="A19" s="16" t="s">
        <v>114</v>
      </c>
      <c r="B19" s="17">
        <v>1</v>
      </c>
      <c r="C19" s="18"/>
      <c r="D19" s="19" t="s">
        <v>4</v>
      </c>
      <c r="E19" s="20">
        <f>B19*C19</f>
        <v>0</v>
      </c>
    </row>
    <row r="20" spans="1:5" ht="13.5" thickBot="1" x14ac:dyDescent="0.25">
      <c r="A20" s="13" t="s">
        <v>90</v>
      </c>
      <c r="B20" s="29"/>
      <c r="C20" s="30"/>
      <c r="D20" s="14"/>
      <c r="E20" s="15"/>
    </row>
    <row r="21" spans="1:5" ht="46.5" customHeight="1" thickBot="1" x14ac:dyDescent="0.25">
      <c r="A21" s="31" t="s">
        <v>91</v>
      </c>
      <c r="B21" s="104"/>
      <c r="C21" s="105"/>
      <c r="D21" s="105"/>
      <c r="E21" s="106"/>
    </row>
    <row r="22" spans="1:5" ht="13.5" thickBot="1" x14ac:dyDescent="0.25">
      <c r="A22" s="13" t="s">
        <v>5</v>
      </c>
      <c r="B22" s="29" t="s">
        <v>23</v>
      </c>
      <c r="C22" s="30" t="s">
        <v>1</v>
      </c>
      <c r="D22" s="14" t="s">
        <v>2</v>
      </c>
      <c r="E22" s="15" t="s">
        <v>24</v>
      </c>
    </row>
    <row r="23" spans="1:5" x14ac:dyDescent="0.2">
      <c r="A23" s="16" t="s">
        <v>121</v>
      </c>
      <c r="B23" s="32">
        <v>45204626</v>
      </c>
      <c r="C23" s="33"/>
      <c r="D23" s="19" t="s">
        <v>6</v>
      </c>
      <c r="E23" s="20">
        <f t="shared" ref="E23:E63" si="0">(C23/10000)*B23</f>
        <v>0</v>
      </c>
    </row>
    <row r="24" spans="1:5" x14ac:dyDescent="0.2">
      <c r="A24" s="16" t="s">
        <v>105</v>
      </c>
      <c r="B24" s="32">
        <v>31449</v>
      </c>
      <c r="C24" s="33"/>
      <c r="D24" s="19" t="s">
        <v>6</v>
      </c>
      <c r="E24" s="25">
        <f t="shared" si="0"/>
        <v>0</v>
      </c>
    </row>
    <row r="25" spans="1:5" x14ac:dyDescent="0.2">
      <c r="A25" s="21" t="s">
        <v>122</v>
      </c>
      <c r="B25" s="34">
        <f>2973493473+53906180</f>
        <v>3027399653</v>
      </c>
      <c r="C25" s="35"/>
      <c r="D25" s="24" t="s">
        <v>6</v>
      </c>
      <c r="E25" s="25">
        <f t="shared" si="0"/>
        <v>0</v>
      </c>
    </row>
    <row r="26" spans="1:5" x14ac:dyDescent="0.2">
      <c r="A26" s="21" t="s">
        <v>7</v>
      </c>
      <c r="B26" s="34">
        <v>718534782</v>
      </c>
      <c r="C26" s="35"/>
      <c r="D26" s="24" t="s">
        <v>6</v>
      </c>
      <c r="E26" s="25">
        <f t="shared" si="0"/>
        <v>0</v>
      </c>
    </row>
    <row r="27" spans="1:5" x14ac:dyDescent="0.2">
      <c r="A27" s="36" t="s">
        <v>27</v>
      </c>
      <c r="B27" s="34">
        <v>14600809.310000002</v>
      </c>
      <c r="C27" s="35"/>
      <c r="D27" s="24" t="s">
        <v>6</v>
      </c>
      <c r="E27" s="25">
        <f t="shared" si="0"/>
        <v>0</v>
      </c>
    </row>
    <row r="28" spans="1:5" x14ac:dyDescent="0.2">
      <c r="A28" s="36" t="s">
        <v>25</v>
      </c>
      <c r="B28" s="34">
        <v>849720.41999999993</v>
      </c>
      <c r="C28" s="35"/>
      <c r="D28" s="24" t="s">
        <v>6</v>
      </c>
      <c r="E28" s="25">
        <f t="shared" si="0"/>
        <v>0</v>
      </c>
    </row>
    <row r="29" spans="1:5" x14ac:dyDescent="0.2">
      <c r="A29" s="36" t="s">
        <v>26</v>
      </c>
      <c r="B29" s="34">
        <v>5868643.0700000003</v>
      </c>
      <c r="C29" s="35"/>
      <c r="D29" s="24" t="s">
        <v>6</v>
      </c>
      <c r="E29" s="25">
        <f t="shared" si="0"/>
        <v>0</v>
      </c>
    </row>
    <row r="30" spans="1:5" x14ac:dyDescent="0.2">
      <c r="A30" s="36" t="s">
        <v>28</v>
      </c>
      <c r="B30" s="34">
        <v>0</v>
      </c>
      <c r="C30" s="35"/>
      <c r="D30" s="24" t="s">
        <v>6</v>
      </c>
      <c r="E30" s="25">
        <f t="shared" si="0"/>
        <v>0</v>
      </c>
    </row>
    <row r="31" spans="1:5" x14ac:dyDescent="0.2">
      <c r="A31" s="36" t="s">
        <v>115</v>
      </c>
      <c r="B31" s="34">
        <v>12432104.869999999</v>
      </c>
      <c r="C31" s="35"/>
      <c r="D31" s="24" t="s">
        <v>6</v>
      </c>
      <c r="E31" s="25">
        <f t="shared" ref="E31" si="1">(C31/10000)*B31</f>
        <v>0</v>
      </c>
    </row>
    <row r="32" spans="1:5" x14ac:dyDescent="0.2">
      <c r="A32" s="36" t="s">
        <v>116</v>
      </c>
      <c r="B32" s="34">
        <v>0</v>
      </c>
      <c r="C32" s="35"/>
      <c r="D32" s="24" t="s">
        <v>6</v>
      </c>
      <c r="E32" s="25">
        <f t="shared" ref="E32" si="2">(C32/10000)*B32</f>
        <v>0</v>
      </c>
    </row>
    <row r="33" spans="1:5" x14ac:dyDescent="0.2">
      <c r="A33" s="36" t="s">
        <v>29</v>
      </c>
      <c r="B33" s="34">
        <v>13480479.25</v>
      </c>
      <c r="C33" s="35"/>
      <c r="D33" s="24" t="s">
        <v>6</v>
      </c>
      <c r="E33" s="25">
        <f t="shared" si="0"/>
        <v>0</v>
      </c>
    </row>
    <row r="34" spans="1:5" x14ac:dyDescent="0.2">
      <c r="A34" s="36" t="s">
        <v>30</v>
      </c>
      <c r="B34" s="34">
        <v>4556661.09</v>
      </c>
      <c r="C34" s="35"/>
      <c r="D34" s="24" t="s">
        <v>6</v>
      </c>
      <c r="E34" s="25">
        <f t="shared" si="0"/>
        <v>0</v>
      </c>
    </row>
    <row r="35" spans="1:5" x14ac:dyDescent="0.2">
      <c r="A35" s="36" t="s">
        <v>117</v>
      </c>
      <c r="B35" s="34">
        <v>367424.89</v>
      </c>
      <c r="C35" s="35"/>
      <c r="D35" s="24" t="s">
        <v>6</v>
      </c>
      <c r="E35" s="25">
        <f t="shared" si="0"/>
        <v>0</v>
      </c>
    </row>
    <row r="36" spans="1:5" x14ac:dyDescent="0.2">
      <c r="A36" s="36" t="s">
        <v>31</v>
      </c>
      <c r="B36" s="34">
        <v>41909988.119999997</v>
      </c>
      <c r="C36" s="35"/>
      <c r="D36" s="24" t="s">
        <v>6</v>
      </c>
      <c r="E36" s="25">
        <f t="shared" si="0"/>
        <v>0</v>
      </c>
    </row>
    <row r="37" spans="1:5" x14ac:dyDescent="0.2">
      <c r="A37" s="36" t="s">
        <v>32</v>
      </c>
      <c r="B37" s="34">
        <v>28210638.449999996</v>
      </c>
      <c r="C37" s="35"/>
      <c r="D37" s="24" t="s">
        <v>6</v>
      </c>
      <c r="E37" s="25">
        <f t="shared" si="0"/>
        <v>0</v>
      </c>
    </row>
    <row r="38" spans="1:5" x14ac:dyDescent="0.2">
      <c r="A38" s="36" t="s">
        <v>33</v>
      </c>
      <c r="B38" s="34">
        <v>3867012.2600000002</v>
      </c>
      <c r="C38" s="35"/>
      <c r="D38" s="24" t="s">
        <v>6</v>
      </c>
      <c r="E38" s="25">
        <f t="shared" si="0"/>
        <v>0</v>
      </c>
    </row>
    <row r="39" spans="1:5" x14ac:dyDescent="0.2">
      <c r="A39" s="36" t="s">
        <v>34</v>
      </c>
      <c r="B39" s="34">
        <v>0</v>
      </c>
      <c r="C39" s="35"/>
      <c r="D39" s="24" t="s">
        <v>6</v>
      </c>
      <c r="E39" s="25">
        <f t="shared" si="0"/>
        <v>0</v>
      </c>
    </row>
    <row r="40" spans="1:5" x14ac:dyDescent="0.2">
      <c r="A40" s="36" t="s">
        <v>35</v>
      </c>
      <c r="B40" s="34">
        <v>0</v>
      </c>
      <c r="C40" s="35"/>
      <c r="D40" s="24" t="s">
        <v>6</v>
      </c>
      <c r="E40" s="25">
        <f t="shared" si="0"/>
        <v>0</v>
      </c>
    </row>
    <row r="41" spans="1:5" x14ac:dyDescent="0.2">
      <c r="A41" s="36" t="s">
        <v>150</v>
      </c>
      <c r="B41" s="34">
        <v>1677496.86</v>
      </c>
      <c r="C41" s="35"/>
      <c r="D41" s="24" t="s">
        <v>6</v>
      </c>
      <c r="E41" s="25">
        <f t="shared" si="0"/>
        <v>0</v>
      </c>
    </row>
    <row r="42" spans="1:5" x14ac:dyDescent="0.2">
      <c r="A42" s="36" t="s">
        <v>151</v>
      </c>
      <c r="B42" s="34">
        <v>1267913.31</v>
      </c>
      <c r="C42" s="35"/>
      <c r="D42" s="24" t="s">
        <v>6</v>
      </c>
      <c r="E42" s="25">
        <f t="shared" si="0"/>
        <v>0</v>
      </c>
    </row>
    <row r="43" spans="1:5" x14ac:dyDescent="0.2">
      <c r="A43" s="36" t="s">
        <v>36</v>
      </c>
      <c r="B43" s="34">
        <v>9394707.3800000008</v>
      </c>
      <c r="C43" s="35"/>
      <c r="D43" s="24" t="s">
        <v>6</v>
      </c>
      <c r="E43" s="25">
        <f t="shared" si="0"/>
        <v>0</v>
      </c>
    </row>
    <row r="44" spans="1:5" x14ac:dyDescent="0.2">
      <c r="A44" s="36" t="s">
        <v>37</v>
      </c>
      <c r="B44" s="34">
        <v>59067584.299999997</v>
      </c>
      <c r="C44" s="35"/>
      <c r="D44" s="24" t="s">
        <v>6</v>
      </c>
      <c r="E44" s="25">
        <f t="shared" si="0"/>
        <v>0</v>
      </c>
    </row>
    <row r="45" spans="1:5" x14ac:dyDescent="0.2">
      <c r="A45" s="36" t="s">
        <v>38</v>
      </c>
      <c r="B45" s="34">
        <v>210674.96000000002</v>
      </c>
      <c r="C45" s="35"/>
      <c r="D45" s="24" t="s">
        <v>6</v>
      </c>
      <c r="E45" s="25">
        <f t="shared" si="0"/>
        <v>0</v>
      </c>
    </row>
    <row r="46" spans="1:5" x14ac:dyDescent="0.2">
      <c r="A46" s="36" t="s">
        <v>39</v>
      </c>
      <c r="B46" s="34">
        <v>11714114.41</v>
      </c>
      <c r="C46" s="35"/>
      <c r="D46" s="24" t="s">
        <v>6</v>
      </c>
      <c r="E46" s="25">
        <f t="shared" si="0"/>
        <v>0</v>
      </c>
    </row>
    <row r="47" spans="1:5" x14ac:dyDescent="0.2">
      <c r="A47" s="36" t="s">
        <v>118</v>
      </c>
      <c r="B47" s="34">
        <v>228670.81999999998</v>
      </c>
      <c r="C47" s="35"/>
      <c r="D47" s="24" t="s">
        <v>6</v>
      </c>
      <c r="E47" s="25">
        <f t="shared" si="0"/>
        <v>0</v>
      </c>
    </row>
    <row r="48" spans="1:5" x14ac:dyDescent="0.2">
      <c r="A48" s="36" t="s">
        <v>119</v>
      </c>
      <c r="B48" s="34">
        <v>2902672.22</v>
      </c>
      <c r="C48" s="35"/>
      <c r="D48" s="24" t="s">
        <v>6</v>
      </c>
      <c r="E48" s="25">
        <f t="shared" si="0"/>
        <v>0</v>
      </c>
    </row>
    <row r="49" spans="1:5" x14ac:dyDescent="0.2">
      <c r="A49" s="36" t="s">
        <v>40</v>
      </c>
      <c r="B49" s="34">
        <v>108723.33</v>
      </c>
      <c r="C49" s="35"/>
      <c r="D49" s="24" t="s">
        <v>6</v>
      </c>
      <c r="E49" s="25">
        <f t="shared" si="0"/>
        <v>0</v>
      </c>
    </row>
    <row r="50" spans="1:5" x14ac:dyDescent="0.2">
      <c r="A50" s="36" t="s">
        <v>120</v>
      </c>
      <c r="B50" s="34">
        <v>6599934.1500000004</v>
      </c>
      <c r="C50" s="35"/>
      <c r="D50" s="24" t="s">
        <v>6</v>
      </c>
      <c r="E50" s="25">
        <f t="shared" si="0"/>
        <v>0</v>
      </c>
    </row>
    <row r="51" spans="1:5" x14ac:dyDescent="0.2">
      <c r="A51" s="36" t="s">
        <v>41</v>
      </c>
      <c r="B51" s="34">
        <v>0</v>
      </c>
      <c r="C51" s="35"/>
      <c r="D51" s="24" t="s">
        <v>6</v>
      </c>
      <c r="E51" s="25">
        <f t="shared" si="0"/>
        <v>0</v>
      </c>
    </row>
    <row r="52" spans="1:5" x14ac:dyDescent="0.2">
      <c r="A52" s="36" t="s">
        <v>42</v>
      </c>
      <c r="B52" s="34">
        <v>8454387.0799999982</v>
      </c>
      <c r="C52" s="35"/>
      <c r="D52" s="24" t="s">
        <v>6</v>
      </c>
      <c r="E52" s="25">
        <f t="shared" si="0"/>
        <v>0</v>
      </c>
    </row>
    <row r="53" spans="1:5" x14ac:dyDescent="0.2">
      <c r="A53" s="36" t="s">
        <v>43</v>
      </c>
      <c r="B53" s="34">
        <v>10624086.770000001</v>
      </c>
      <c r="C53" s="35"/>
      <c r="D53" s="24" t="s">
        <v>6</v>
      </c>
      <c r="E53" s="25">
        <f t="shared" si="0"/>
        <v>0</v>
      </c>
    </row>
    <row r="54" spans="1:5" x14ac:dyDescent="0.2">
      <c r="A54" s="36" t="s">
        <v>44</v>
      </c>
      <c r="B54" s="34">
        <v>41627451.210000001</v>
      </c>
      <c r="C54" s="35"/>
      <c r="D54" s="24" t="s">
        <v>6</v>
      </c>
      <c r="E54" s="25">
        <f t="shared" si="0"/>
        <v>0</v>
      </c>
    </row>
    <row r="55" spans="1:5" x14ac:dyDescent="0.2">
      <c r="A55" s="36" t="s">
        <v>45</v>
      </c>
      <c r="B55" s="34">
        <v>0</v>
      </c>
      <c r="C55" s="35"/>
      <c r="D55" s="24" t="s">
        <v>6</v>
      </c>
      <c r="E55" s="25">
        <f t="shared" si="0"/>
        <v>0</v>
      </c>
    </row>
    <row r="56" spans="1:5" x14ac:dyDescent="0.2">
      <c r="A56" s="36" t="s">
        <v>46</v>
      </c>
      <c r="B56" s="34">
        <v>0</v>
      </c>
      <c r="C56" s="35"/>
      <c r="D56" s="24" t="s">
        <v>6</v>
      </c>
      <c r="E56" s="25">
        <f t="shared" si="0"/>
        <v>0</v>
      </c>
    </row>
    <row r="57" spans="1:5" x14ac:dyDescent="0.2">
      <c r="A57" s="36" t="s">
        <v>47</v>
      </c>
      <c r="B57" s="34">
        <v>0</v>
      </c>
      <c r="C57" s="35"/>
      <c r="D57" s="24" t="s">
        <v>6</v>
      </c>
      <c r="E57" s="25">
        <f t="shared" si="0"/>
        <v>0</v>
      </c>
    </row>
    <row r="58" spans="1:5" x14ac:dyDescent="0.2">
      <c r="A58" s="36" t="s">
        <v>48</v>
      </c>
      <c r="B58" s="34">
        <v>38011234.240000002</v>
      </c>
      <c r="C58" s="35"/>
      <c r="D58" s="24" t="s">
        <v>6</v>
      </c>
      <c r="E58" s="25">
        <f t="shared" si="0"/>
        <v>0</v>
      </c>
    </row>
    <row r="59" spans="1:5" x14ac:dyDescent="0.2">
      <c r="A59" s="21" t="s">
        <v>20</v>
      </c>
      <c r="B59" s="37"/>
      <c r="C59" s="35"/>
      <c r="D59" s="24" t="s">
        <v>6</v>
      </c>
      <c r="E59" s="25">
        <f t="shared" si="0"/>
        <v>0</v>
      </c>
    </row>
    <row r="60" spans="1:5" x14ac:dyDescent="0.2">
      <c r="A60" s="21" t="s">
        <v>20</v>
      </c>
      <c r="B60" s="37"/>
      <c r="C60" s="35"/>
      <c r="D60" s="24" t="s">
        <v>6</v>
      </c>
      <c r="E60" s="25">
        <f t="shared" si="0"/>
        <v>0</v>
      </c>
    </row>
    <row r="61" spans="1:5" x14ac:dyDescent="0.2">
      <c r="A61" s="21" t="s">
        <v>20</v>
      </c>
      <c r="B61" s="37"/>
      <c r="C61" s="35"/>
      <c r="D61" s="24" t="s">
        <v>6</v>
      </c>
      <c r="E61" s="25">
        <f t="shared" si="0"/>
        <v>0</v>
      </c>
    </row>
    <row r="62" spans="1:5" x14ac:dyDescent="0.2">
      <c r="A62" s="21" t="s">
        <v>20</v>
      </c>
      <c r="B62" s="37"/>
      <c r="C62" s="35"/>
      <c r="D62" s="24" t="s">
        <v>6</v>
      </c>
      <c r="E62" s="25">
        <f t="shared" si="0"/>
        <v>0</v>
      </c>
    </row>
    <row r="63" spans="1:5" ht="13.5" thickBot="1" x14ac:dyDescent="0.25">
      <c r="A63" s="38" t="s">
        <v>20</v>
      </c>
      <c r="B63" s="39"/>
      <c r="C63" s="40"/>
      <c r="D63" s="41" t="s">
        <v>6</v>
      </c>
      <c r="E63" s="42">
        <f t="shared" si="0"/>
        <v>0</v>
      </c>
    </row>
    <row r="64" spans="1:5" ht="13.5" thickBot="1" x14ac:dyDescent="0.25">
      <c r="A64" s="13" t="s">
        <v>95</v>
      </c>
      <c r="B64" s="29"/>
      <c r="C64" s="14"/>
      <c r="D64" s="14"/>
      <c r="E64" s="15"/>
    </row>
    <row r="65" spans="1:5" x14ac:dyDescent="0.2">
      <c r="A65" s="16" t="s">
        <v>106</v>
      </c>
      <c r="B65" s="43">
        <v>45204626</v>
      </c>
      <c r="C65" s="33"/>
      <c r="D65" s="24" t="s">
        <v>6</v>
      </c>
      <c r="E65" s="25">
        <f>(C65/10000)*B65</f>
        <v>0</v>
      </c>
    </row>
    <row r="66" spans="1:5" x14ac:dyDescent="0.2">
      <c r="A66" s="21" t="s">
        <v>8</v>
      </c>
      <c r="B66" s="22"/>
      <c r="C66" s="44"/>
      <c r="D66" s="24" t="s">
        <v>6</v>
      </c>
      <c r="E66" s="25">
        <f>(C66/10000)*B66</f>
        <v>0</v>
      </c>
    </row>
    <row r="67" spans="1:5" ht="13.5" thickBot="1" x14ac:dyDescent="0.25">
      <c r="A67" s="38" t="s">
        <v>8</v>
      </c>
      <c r="B67" s="45"/>
      <c r="C67" s="46"/>
      <c r="D67" s="41" t="s">
        <v>6</v>
      </c>
      <c r="E67" s="42">
        <f>(C67/10000)*B67</f>
        <v>0</v>
      </c>
    </row>
    <row r="68" spans="1:5" ht="13.5" thickBot="1" x14ac:dyDescent="0.25">
      <c r="A68" s="13" t="s">
        <v>11</v>
      </c>
      <c r="B68" s="29"/>
      <c r="C68" s="14"/>
      <c r="D68" s="14"/>
      <c r="E68" s="15"/>
    </row>
    <row r="69" spans="1:5" x14ac:dyDescent="0.2">
      <c r="A69" s="47" t="s">
        <v>107</v>
      </c>
      <c r="B69" s="48">
        <v>0</v>
      </c>
      <c r="C69" s="33"/>
      <c r="D69" s="49" t="s">
        <v>4</v>
      </c>
      <c r="E69" s="20">
        <f>$B69*C69</f>
        <v>0</v>
      </c>
    </row>
    <row r="70" spans="1:5" x14ac:dyDescent="0.2">
      <c r="A70" s="47" t="s">
        <v>74</v>
      </c>
      <c r="B70" s="48">
        <f>564+7</f>
        <v>571</v>
      </c>
      <c r="C70" s="33"/>
      <c r="D70" s="50" t="s">
        <v>4</v>
      </c>
      <c r="E70" s="25">
        <f t="shared" ref="E70:E99" si="3">$B70*C70</f>
        <v>0</v>
      </c>
    </row>
    <row r="71" spans="1:5" x14ac:dyDescent="0.2">
      <c r="A71" s="47" t="s">
        <v>75</v>
      </c>
      <c r="B71" s="51">
        <v>7101</v>
      </c>
      <c r="C71" s="35"/>
      <c r="D71" s="50" t="s">
        <v>4</v>
      </c>
      <c r="E71" s="25">
        <f t="shared" si="3"/>
        <v>0</v>
      </c>
    </row>
    <row r="72" spans="1:5" x14ac:dyDescent="0.2">
      <c r="A72" s="47" t="s">
        <v>123</v>
      </c>
      <c r="B72" s="51">
        <v>594</v>
      </c>
      <c r="C72" s="35"/>
      <c r="D72" s="50" t="s">
        <v>4</v>
      </c>
      <c r="E72" s="25">
        <f t="shared" si="3"/>
        <v>0</v>
      </c>
    </row>
    <row r="73" spans="1:5" x14ac:dyDescent="0.2">
      <c r="A73" s="47" t="s">
        <v>124</v>
      </c>
      <c r="B73" s="51">
        <v>436</v>
      </c>
      <c r="C73" s="35"/>
      <c r="D73" s="50" t="s">
        <v>4</v>
      </c>
      <c r="E73" s="25">
        <f t="shared" ref="E73:E82" si="4">$B73*C73</f>
        <v>0</v>
      </c>
    </row>
    <row r="74" spans="1:5" x14ac:dyDescent="0.2">
      <c r="A74" s="47" t="s">
        <v>125</v>
      </c>
      <c r="B74" s="51">
        <v>49</v>
      </c>
      <c r="C74" s="35"/>
      <c r="D74" s="50" t="s">
        <v>4</v>
      </c>
      <c r="E74" s="25">
        <f t="shared" si="4"/>
        <v>0</v>
      </c>
    </row>
    <row r="75" spans="1:5" x14ac:dyDescent="0.2">
      <c r="A75" s="47" t="s">
        <v>126</v>
      </c>
      <c r="B75" s="51">
        <v>32</v>
      </c>
      <c r="C75" s="35"/>
      <c r="D75" s="50" t="s">
        <v>4</v>
      </c>
      <c r="E75" s="25">
        <f t="shared" si="4"/>
        <v>0</v>
      </c>
    </row>
    <row r="76" spans="1:5" x14ac:dyDescent="0.2">
      <c r="A76" s="47" t="s">
        <v>127</v>
      </c>
      <c r="B76" s="51">
        <v>236</v>
      </c>
      <c r="C76" s="35"/>
      <c r="D76" s="50" t="s">
        <v>4</v>
      </c>
      <c r="E76" s="25">
        <f t="shared" si="4"/>
        <v>0</v>
      </c>
    </row>
    <row r="77" spans="1:5" x14ac:dyDescent="0.2">
      <c r="A77" s="47" t="s">
        <v>152</v>
      </c>
      <c r="B77" s="51">
        <v>38</v>
      </c>
      <c r="C77" s="35"/>
      <c r="D77" s="50" t="s">
        <v>4</v>
      </c>
      <c r="E77" s="25">
        <f t="shared" si="4"/>
        <v>0</v>
      </c>
    </row>
    <row r="78" spans="1:5" x14ac:dyDescent="0.2">
      <c r="A78" s="47" t="s">
        <v>153</v>
      </c>
      <c r="B78" s="51">
        <v>277</v>
      </c>
      <c r="C78" s="35"/>
      <c r="D78" s="50" t="s">
        <v>4</v>
      </c>
      <c r="E78" s="25">
        <f t="shared" si="4"/>
        <v>0</v>
      </c>
    </row>
    <row r="79" spans="1:5" x14ac:dyDescent="0.2">
      <c r="A79" s="47" t="s">
        <v>128</v>
      </c>
      <c r="B79" s="51">
        <v>275</v>
      </c>
      <c r="C79" s="35"/>
      <c r="D79" s="50" t="s">
        <v>4</v>
      </c>
      <c r="E79" s="25">
        <f t="shared" si="4"/>
        <v>0</v>
      </c>
    </row>
    <row r="80" spans="1:5" x14ac:dyDescent="0.2">
      <c r="A80" s="47" t="s">
        <v>129</v>
      </c>
      <c r="B80" s="51">
        <v>36</v>
      </c>
      <c r="C80" s="35"/>
      <c r="D80" s="50" t="s">
        <v>4</v>
      </c>
      <c r="E80" s="25">
        <f t="shared" si="4"/>
        <v>0</v>
      </c>
    </row>
    <row r="81" spans="1:5" x14ac:dyDescent="0.2">
      <c r="A81" s="47" t="s">
        <v>130</v>
      </c>
      <c r="B81" s="51">
        <v>96</v>
      </c>
      <c r="C81" s="35"/>
      <c r="D81" s="50" t="s">
        <v>4</v>
      </c>
      <c r="E81" s="25">
        <f t="shared" si="4"/>
        <v>0</v>
      </c>
    </row>
    <row r="82" spans="1:5" x14ac:dyDescent="0.2">
      <c r="A82" s="47" t="s">
        <v>131</v>
      </c>
      <c r="B82" s="51">
        <v>9870</v>
      </c>
      <c r="C82" s="35"/>
      <c r="D82" s="50" t="s">
        <v>4</v>
      </c>
      <c r="E82" s="25">
        <f t="shared" si="4"/>
        <v>0</v>
      </c>
    </row>
    <row r="83" spans="1:5" x14ac:dyDescent="0.2">
      <c r="A83" s="47" t="s">
        <v>73</v>
      </c>
      <c r="B83" s="51">
        <v>3689</v>
      </c>
      <c r="C83" s="35"/>
      <c r="D83" s="50" t="s">
        <v>4</v>
      </c>
      <c r="E83" s="25">
        <f t="shared" si="3"/>
        <v>0</v>
      </c>
    </row>
    <row r="84" spans="1:5" x14ac:dyDescent="0.2">
      <c r="A84" s="36" t="s">
        <v>49</v>
      </c>
      <c r="B84" s="51">
        <v>408</v>
      </c>
      <c r="C84" s="35"/>
      <c r="D84" s="50" t="s">
        <v>4</v>
      </c>
      <c r="E84" s="25">
        <f t="shared" si="3"/>
        <v>0</v>
      </c>
    </row>
    <row r="85" spans="1:5" x14ac:dyDescent="0.2">
      <c r="A85" s="36" t="s">
        <v>50</v>
      </c>
      <c r="B85" s="51">
        <v>45</v>
      </c>
      <c r="C85" s="35"/>
      <c r="D85" s="50" t="s">
        <v>4</v>
      </c>
      <c r="E85" s="25">
        <f t="shared" si="3"/>
        <v>0</v>
      </c>
    </row>
    <row r="86" spans="1:5" x14ac:dyDescent="0.2">
      <c r="A86" s="36" t="s">
        <v>51</v>
      </c>
      <c r="B86" s="51">
        <v>77</v>
      </c>
      <c r="C86" s="35"/>
      <c r="D86" s="50" t="s">
        <v>4</v>
      </c>
      <c r="E86" s="25">
        <f t="shared" si="3"/>
        <v>0</v>
      </c>
    </row>
    <row r="87" spans="1:5" x14ac:dyDescent="0.2">
      <c r="A87" s="36" t="s">
        <v>52</v>
      </c>
      <c r="B87" s="51">
        <v>1</v>
      </c>
      <c r="C87" s="35"/>
      <c r="D87" s="50" t="s">
        <v>4</v>
      </c>
      <c r="E87" s="25">
        <f t="shared" si="3"/>
        <v>0</v>
      </c>
    </row>
    <row r="88" spans="1:5" x14ac:dyDescent="0.2">
      <c r="A88" s="36" t="s">
        <v>132</v>
      </c>
      <c r="B88" s="51">
        <v>751</v>
      </c>
      <c r="C88" s="35"/>
      <c r="D88" s="50" t="s">
        <v>4</v>
      </c>
      <c r="E88" s="25">
        <f t="shared" si="3"/>
        <v>0</v>
      </c>
    </row>
    <row r="89" spans="1:5" x14ac:dyDescent="0.2">
      <c r="A89" s="36" t="s">
        <v>133</v>
      </c>
      <c r="B89" s="51">
        <v>1</v>
      </c>
      <c r="C89" s="35"/>
      <c r="D89" s="50" t="s">
        <v>4</v>
      </c>
      <c r="E89" s="25">
        <f t="shared" si="3"/>
        <v>0</v>
      </c>
    </row>
    <row r="90" spans="1:5" x14ac:dyDescent="0.2">
      <c r="A90" s="36" t="s">
        <v>53</v>
      </c>
      <c r="B90" s="51">
        <v>144</v>
      </c>
      <c r="C90" s="35"/>
      <c r="D90" s="50" t="s">
        <v>4</v>
      </c>
      <c r="E90" s="25">
        <f t="shared" si="3"/>
        <v>0</v>
      </c>
    </row>
    <row r="91" spans="1:5" x14ac:dyDescent="0.2">
      <c r="A91" s="36" t="s">
        <v>54</v>
      </c>
      <c r="B91" s="51">
        <v>60</v>
      </c>
      <c r="C91" s="35"/>
      <c r="D91" s="50" t="s">
        <v>4</v>
      </c>
      <c r="E91" s="25">
        <f t="shared" si="3"/>
        <v>0</v>
      </c>
    </row>
    <row r="92" spans="1:5" x14ac:dyDescent="0.2">
      <c r="A92" s="36" t="s">
        <v>134</v>
      </c>
      <c r="B92" s="51">
        <v>45</v>
      </c>
      <c r="C92" s="35"/>
      <c r="D92" s="50" t="s">
        <v>4</v>
      </c>
      <c r="E92" s="25">
        <f t="shared" si="3"/>
        <v>0</v>
      </c>
    </row>
    <row r="93" spans="1:5" x14ac:dyDescent="0.2">
      <c r="A93" s="36" t="s">
        <v>55</v>
      </c>
      <c r="B93" s="51">
        <v>555</v>
      </c>
      <c r="C93" s="35"/>
      <c r="D93" s="50" t="s">
        <v>4</v>
      </c>
      <c r="E93" s="25">
        <f t="shared" si="3"/>
        <v>0</v>
      </c>
    </row>
    <row r="94" spans="1:5" x14ac:dyDescent="0.2">
      <c r="A94" s="36" t="s">
        <v>56</v>
      </c>
      <c r="B94" s="51">
        <v>400</v>
      </c>
      <c r="C94" s="35"/>
      <c r="D94" s="50" t="s">
        <v>4</v>
      </c>
      <c r="E94" s="25">
        <f t="shared" si="3"/>
        <v>0</v>
      </c>
    </row>
    <row r="95" spans="1:5" x14ac:dyDescent="0.2">
      <c r="A95" s="36" t="s">
        <v>57</v>
      </c>
      <c r="B95" s="51">
        <v>453</v>
      </c>
      <c r="C95" s="35"/>
      <c r="D95" s="50" t="s">
        <v>4</v>
      </c>
      <c r="E95" s="25">
        <f t="shared" si="3"/>
        <v>0</v>
      </c>
    </row>
    <row r="96" spans="1:5" x14ac:dyDescent="0.2">
      <c r="A96" s="36" t="s">
        <v>58</v>
      </c>
      <c r="B96" s="51">
        <v>20</v>
      </c>
      <c r="C96" s="35"/>
      <c r="D96" s="50" t="s">
        <v>4</v>
      </c>
      <c r="E96" s="25">
        <f t="shared" ref="E96:E97" si="5">$B96*C96</f>
        <v>0</v>
      </c>
    </row>
    <row r="97" spans="1:5" x14ac:dyDescent="0.2">
      <c r="A97" s="36" t="s">
        <v>59</v>
      </c>
      <c r="B97" s="51">
        <v>1</v>
      </c>
      <c r="C97" s="35"/>
      <c r="D97" s="50" t="s">
        <v>4</v>
      </c>
      <c r="E97" s="25">
        <f t="shared" si="5"/>
        <v>0</v>
      </c>
    </row>
    <row r="98" spans="1:5" x14ac:dyDescent="0.2">
      <c r="A98" s="36" t="s">
        <v>154</v>
      </c>
      <c r="B98" s="51">
        <v>20</v>
      </c>
      <c r="C98" s="35"/>
      <c r="D98" s="50" t="s">
        <v>4</v>
      </c>
      <c r="E98" s="25">
        <f t="shared" si="3"/>
        <v>0</v>
      </c>
    </row>
    <row r="99" spans="1:5" x14ac:dyDescent="0.2">
      <c r="A99" s="36" t="s">
        <v>155</v>
      </c>
      <c r="B99" s="51">
        <v>59</v>
      </c>
      <c r="C99" s="35"/>
      <c r="D99" s="50" t="s">
        <v>4</v>
      </c>
      <c r="E99" s="25">
        <f t="shared" si="3"/>
        <v>0</v>
      </c>
    </row>
    <row r="100" spans="1:5" x14ac:dyDescent="0.2">
      <c r="A100" s="36" t="s">
        <v>60</v>
      </c>
      <c r="B100" s="51">
        <v>221</v>
      </c>
      <c r="C100" s="35"/>
      <c r="D100" s="50" t="s">
        <v>4</v>
      </c>
      <c r="E100" s="25">
        <f t="shared" ref="E100:E118" si="6">$B100*C100</f>
        <v>0</v>
      </c>
    </row>
    <row r="101" spans="1:5" x14ac:dyDescent="0.2">
      <c r="A101" s="36" t="s">
        <v>61</v>
      </c>
      <c r="B101" s="51">
        <v>1049</v>
      </c>
      <c r="C101" s="35"/>
      <c r="D101" s="50" t="s">
        <v>4</v>
      </c>
      <c r="E101" s="25">
        <f t="shared" si="6"/>
        <v>0</v>
      </c>
    </row>
    <row r="102" spans="1:5" x14ac:dyDescent="0.2">
      <c r="A102" s="36" t="s">
        <v>62</v>
      </c>
      <c r="B102" s="51">
        <v>57</v>
      </c>
      <c r="C102" s="35"/>
      <c r="D102" s="50" t="s">
        <v>4</v>
      </c>
      <c r="E102" s="25">
        <f t="shared" si="6"/>
        <v>0</v>
      </c>
    </row>
    <row r="103" spans="1:5" x14ac:dyDescent="0.2">
      <c r="A103" s="36" t="s">
        <v>63</v>
      </c>
      <c r="B103" s="51">
        <v>190</v>
      </c>
      <c r="C103" s="35"/>
      <c r="D103" s="50" t="s">
        <v>4</v>
      </c>
      <c r="E103" s="25">
        <f t="shared" si="6"/>
        <v>0</v>
      </c>
    </row>
    <row r="104" spans="1:5" x14ac:dyDescent="0.2">
      <c r="A104" s="36" t="s">
        <v>135</v>
      </c>
      <c r="B104" s="51">
        <v>32</v>
      </c>
      <c r="C104" s="35"/>
      <c r="D104" s="50" t="s">
        <v>4</v>
      </c>
      <c r="E104" s="25">
        <f t="shared" si="6"/>
        <v>0</v>
      </c>
    </row>
    <row r="105" spans="1:5" x14ac:dyDescent="0.2">
      <c r="A105" s="36" t="s">
        <v>136</v>
      </c>
      <c r="B105" s="51">
        <v>76</v>
      </c>
      <c r="C105" s="35"/>
      <c r="D105" s="50" t="s">
        <v>4</v>
      </c>
      <c r="E105" s="25">
        <f t="shared" si="6"/>
        <v>0</v>
      </c>
    </row>
    <row r="106" spans="1:5" x14ac:dyDescent="0.2">
      <c r="A106" s="36" t="s">
        <v>64</v>
      </c>
      <c r="B106" s="51">
        <v>18</v>
      </c>
      <c r="C106" s="35"/>
      <c r="D106" s="50" t="s">
        <v>4</v>
      </c>
      <c r="E106" s="25">
        <f t="shared" si="6"/>
        <v>0</v>
      </c>
    </row>
    <row r="107" spans="1:5" x14ac:dyDescent="0.2">
      <c r="A107" s="36" t="s">
        <v>137</v>
      </c>
      <c r="B107" s="51">
        <v>247</v>
      </c>
      <c r="C107" s="35"/>
      <c r="D107" s="50" t="s">
        <v>4</v>
      </c>
      <c r="E107" s="25">
        <f t="shared" si="6"/>
        <v>0</v>
      </c>
    </row>
    <row r="108" spans="1:5" x14ac:dyDescent="0.2">
      <c r="A108" s="36" t="s">
        <v>65</v>
      </c>
      <c r="B108" s="51">
        <v>8</v>
      </c>
      <c r="C108" s="35"/>
      <c r="D108" s="50" t="s">
        <v>4</v>
      </c>
      <c r="E108" s="25">
        <f t="shared" si="6"/>
        <v>0</v>
      </c>
    </row>
    <row r="109" spans="1:5" x14ac:dyDescent="0.2">
      <c r="A109" s="36" t="s">
        <v>66</v>
      </c>
      <c r="B109" s="51">
        <v>184</v>
      </c>
      <c r="C109" s="35"/>
      <c r="D109" s="50" t="s">
        <v>4</v>
      </c>
      <c r="E109" s="25">
        <f t="shared" si="6"/>
        <v>0</v>
      </c>
    </row>
    <row r="110" spans="1:5" x14ac:dyDescent="0.2">
      <c r="A110" s="36" t="s">
        <v>67</v>
      </c>
      <c r="B110" s="51">
        <v>164</v>
      </c>
      <c r="C110" s="35"/>
      <c r="D110" s="50" t="s">
        <v>4</v>
      </c>
      <c r="E110" s="25">
        <f t="shared" si="6"/>
        <v>0</v>
      </c>
    </row>
    <row r="111" spans="1:5" x14ac:dyDescent="0.2">
      <c r="A111" s="36" t="s">
        <v>68</v>
      </c>
      <c r="B111" s="51">
        <v>332</v>
      </c>
      <c r="C111" s="35"/>
      <c r="D111" s="50" t="s">
        <v>4</v>
      </c>
      <c r="E111" s="25">
        <f t="shared" si="6"/>
        <v>0</v>
      </c>
    </row>
    <row r="112" spans="1:5" x14ac:dyDescent="0.2">
      <c r="A112" s="36" t="s">
        <v>69</v>
      </c>
      <c r="B112" s="51">
        <v>24</v>
      </c>
      <c r="C112" s="35"/>
      <c r="D112" s="50" t="s">
        <v>4</v>
      </c>
      <c r="E112" s="25">
        <f t="shared" si="6"/>
        <v>0</v>
      </c>
    </row>
    <row r="113" spans="1:5" x14ac:dyDescent="0.2">
      <c r="A113" s="36" t="s">
        <v>70</v>
      </c>
      <c r="B113" s="51">
        <v>1</v>
      </c>
      <c r="C113" s="35"/>
      <c r="D113" s="50" t="s">
        <v>4</v>
      </c>
      <c r="E113" s="25">
        <f t="shared" si="6"/>
        <v>0</v>
      </c>
    </row>
    <row r="114" spans="1:5" x14ac:dyDescent="0.2">
      <c r="A114" s="36" t="s">
        <v>71</v>
      </c>
      <c r="B114" s="51">
        <v>2</v>
      </c>
      <c r="C114" s="44"/>
      <c r="D114" s="50" t="s">
        <v>4</v>
      </c>
      <c r="E114" s="25">
        <f t="shared" si="6"/>
        <v>0</v>
      </c>
    </row>
    <row r="115" spans="1:5" x14ac:dyDescent="0.2">
      <c r="A115" s="36" t="s">
        <v>72</v>
      </c>
      <c r="B115" s="51">
        <v>890</v>
      </c>
      <c r="C115" s="44"/>
      <c r="D115" s="50" t="s">
        <v>4</v>
      </c>
      <c r="E115" s="25">
        <f t="shared" si="6"/>
        <v>0</v>
      </c>
    </row>
    <row r="116" spans="1:5" x14ac:dyDescent="0.2">
      <c r="A116" s="47" t="s">
        <v>20</v>
      </c>
      <c r="B116" s="51"/>
      <c r="C116" s="44"/>
      <c r="D116" s="50" t="s">
        <v>4</v>
      </c>
      <c r="E116" s="25">
        <f t="shared" si="6"/>
        <v>0</v>
      </c>
    </row>
    <row r="117" spans="1:5" x14ac:dyDescent="0.2">
      <c r="A117" s="47" t="s">
        <v>20</v>
      </c>
      <c r="B117" s="51"/>
      <c r="C117" s="44"/>
      <c r="D117" s="50" t="s">
        <v>4</v>
      </c>
      <c r="E117" s="25">
        <f t="shared" si="6"/>
        <v>0</v>
      </c>
    </row>
    <row r="118" spans="1:5" ht="13.5" thickBot="1" x14ac:dyDescent="0.25">
      <c r="A118" s="52" t="s">
        <v>20</v>
      </c>
      <c r="B118" s="53"/>
      <c r="C118" s="46"/>
      <c r="D118" s="54" t="s">
        <v>4</v>
      </c>
      <c r="E118" s="42">
        <f t="shared" si="6"/>
        <v>0</v>
      </c>
    </row>
    <row r="119" spans="1:5" ht="13.5" thickBot="1" x14ac:dyDescent="0.25">
      <c r="A119" s="13" t="s">
        <v>21</v>
      </c>
      <c r="B119" s="29"/>
      <c r="C119" s="14"/>
      <c r="D119" s="14"/>
      <c r="E119" s="15"/>
    </row>
    <row r="120" spans="1:5" ht="76.5" customHeight="1" thickBot="1" x14ac:dyDescent="0.25">
      <c r="A120" s="55" t="s">
        <v>17</v>
      </c>
      <c r="B120" s="124" t="s">
        <v>99</v>
      </c>
      <c r="C120" s="125"/>
      <c r="D120" s="125"/>
      <c r="E120" s="126"/>
    </row>
    <row r="121" spans="1:5" x14ac:dyDescent="0.2">
      <c r="A121" s="47" t="s">
        <v>15</v>
      </c>
      <c r="B121" s="56">
        <v>39723521</v>
      </c>
      <c r="C121" s="57"/>
      <c r="D121" s="58" t="s">
        <v>6</v>
      </c>
      <c r="E121" s="59">
        <f>(C121/10000)*B121</f>
        <v>0</v>
      </c>
    </row>
    <row r="122" spans="1:5" x14ac:dyDescent="0.2">
      <c r="A122" s="47" t="s">
        <v>16</v>
      </c>
      <c r="B122" s="60">
        <v>8315730</v>
      </c>
      <c r="C122" s="35"/>
      <c r="D122" s="24" t="s">
        <v>6</v>
      </c>
      <c r="E122" s="25">
        <f>(C122/10000)*B122</f>
        <v>0</v>
      </c>
    </row>
    <row r="123" spans="1:5" x14ac:dyDescent="0.2">
      <c r="A123" s="47" t="s">
        <v>12</v>
      </c>
      <c r="B123" s="61"/>
      <c r="C123" s="35"/>
      <c r="D123" s="24" t="s">
        <v>4</v>
      </c>
      <c r="E123" s="25">
        <f t="shared" ref="E123:E127" si="7">(C123/10000)*B123</f>
        <v>0</v>
      </c>
    </row>
    <row r="124" spans="1:5" x14ac:dyDescent="0.2">
      <c r="A124" s="47" t="s">
        <v>12</v>
      </c>
      <c r="B124" s="61"/>
      <c r="C124" s="35"/>
      <c r="D124" s="24" t="s">
        <v>4</v>
      </c>
      <c r="E124" s="25">
        <f t="shared" si="7"/>
        <v>0</v>
      </c>
    </row>
    <row r="125" spans="1:5" x14ac:dyDescent="0.2">
      <c r="A125" s="47" t="s">
        <v>12</v>
      </c>
      <c r="B125" s="61"/>
      <c r="C125" s="35"/>
      <c r="D125" s="24" t="s">
        <v>4</v>
      </c>
      <c r="E125" s="25">
        <f t="shared" si="7"/>
        <v>0</v>
      </c>
    </row>
    <row r="126" spans="1:5" x14ac:dyDescent="0.2">
      <c r="A126" s="47" t="s">
        <v>12</v>
      </c>
      <c r="B126" s="61"/>
      <c r="C126" s="35"/>
      <c r="D126" s="24" t="s">
        <v>4</v>
      </c>
      <c r="E126" s="25">
        <f t="shared" si="7"/>
        <v>0</v>
      </c>
    </row>
    <row r="127" spans="1:5" ht="13.5" thickBot="1" x14ac:dyDescent="0.25">
      <c r="A127" s="52" t="s">
        <v>12</v>
      </c>
      <c r="B127" s="62"/>
      <c r="C127" s="40"/>
      <c r="D127" s="41" t="s">
        <v>4</v>
      </c>
      <c r="E127" s="42">
        <f t="shared" si="7"/>
        <v>0</v>
      </c>
    </row>
    <row r="128" spans="1:5" ht="13.5" thickBot="1" x14ac:dyDescent="0.25">
      <c r="A128" s="13" t="s">
        <v>9</v>
      </c>
      <c r="B128" s="29"/>
      <c r="C128" s="14"/>
      <c r="D128" s="14"/>
      <c r="E128" s="15"/>
    </row>
    <row r="129" spans="1:5" x14ac:dyDescent="0.2">
      <c r="A129" s="47" t="s">
        <v>77</v>
      </c>
      <c r="B129" s="63">
        <v>2</v>
      </c>
      <c r="C129" s="18"/>
      <c r="D129" s="19" t="s">
        <v>4</v>
      </c>
      <c r="E129" s="20">
        <f t="shared" ref="E129:E138" si="8">$B129*C129</f>
        <v>0</v>
      </c>
    </row>
    <row r="130" spans="1:5" x14ac:dyDescent="0.2">
      <c r="A130" s="64" t="s">
        <v>108</v>
      </c>
      <c r="B130" s="63">
        <v>21</v>
      </c>
      <c r="C130" s="23"/>
      <c r="D130" s="24" t="s">
        <v>4</v>
      </c>
      <c r="E130" s="25">
        <f t="shared" si="8"/>
        <v>0</v>
      </c>
    </row>
    <row r="131" spans="1:5" x14ac:dyDescent="0.2">
      <c r="A131" s="64" t="s">
        <v>109</v>
      </c>
      <c r="B131" s="63">
        <v>4</v>
      </c>
      <c r="C131" s="23"/>
      <c r="D131" s="24" t="s">
        <v>4</v>
      </c>
      <c r="E131" s="25">
        <f>$B131*C131</f>
        <v>0</v>
      </c>
    </row>
    <row r="132" spans="1:5" x14ac:dyDescent="0.2">
      <c r="A132" s="64" t="s">
        <v>110</v>
      </c>
      <c r="B132" s="63">
        <v>224</v>
      </c>
      <c r="C132" s="23"/>
      <c r="D132" s="24" t="s">
        <v>4</v>
      </c>
      <c r="E132" s="25">
        <f>$B132*C132</f>
        <v>0</v>
      </c>
    </row>
    <row r="133" spans="1:5" x14ac:dyDescent="0.2">
      <c r="A133" s="64" t="s">
        <v>76</v>
      </c>
      <c r="B133" s="61">
        <v>4</v>
      </c>
      <c r="C133" s="23"/>
      <c r="D133" s="24" t="s">
        <v>4</v>
      </c>
      <c r="E133" s="25">
        <f t="shared" si="8"/>
        <v>0</v>
      </c>
    </row>
    <row r="134" spans="1:5" x14ac:dyDescent="0.2">
      <c r="A134" s="64" t="s">
        <v>78</v>
      </c>
      <c r="B134" s="63">
        <v>2</v>
      </c>
      <c r="C134" s="23"/>
      <c r="D134" s="50" t="s">
        <v>4</v>
      </c>
      <c r="E134" s="25">
        <f t="shared" si="8"/>
        <v>0</v>
      </c>
    </row>
    <row r="135" spans="1:5" x14ac:dyDescent="0.2">
      <c r="A135" s="47" t="s">
        <v>138</v>
      </c>
      <c r="B135" s="63">
        <v>12</v>
      </c>
      <c r="C135" s="23"/>
      <c r="D135" s="50" t="s">
        <v>4</v>
      </c>
      <c r="E135" s="25">
        <f t="shared" ref="E135" si="9">$B135*C135</f>
        <v>0</v>
      </c>
    </row>
    <row r="136" spans="1:5" x14ac:dyDescent="0.2">
      <c r="A136" s="47" t="s">
        <v>10</v>
      </c>
      <c r="B136" s="63"/>
      <c r="C136" s="44"/>
      <c r="D136" s="50" t="s">
        <v>4</v>
      </c>
      <c r="E136" s="25">
        <f t="shared" si="8"/>
        <v>0</v>
      </c>
    </row>
    <row r="137" spans="1:5" x14ac:dyDescent="0.2">
      <c r="A137" s="47" t="s">
        <v>10</v>
      </c>
      <c r="B137" s="63"/>
      <c r="C137" s="44"/>
      <c r="D137" s="50" t="s">
        <v>4</v>
      </c>
      <c r="E137" s="25">
        <f t="shared" si="8"/>
        <v>0</v>
      </c>
    </row>
    <row r="138" spans="1:5" ht="13.5" thickBot="1" x14ac:dyDescent="0.25">
      <c r="A138" s="52" t="s">
        <v>10</v>
      </c>
      <c r="B138" s="65"/>
      <c r="C138" s="46"/>
      <c r="D138" s="54" t="s">
        <v>4</v>
      </c>
      <c r="E138" s="42">
        <f t="shared" si="8"/>
        <v>0</v>
      </c>
    </row>
    <row r="139" spans="1:5" ht="13.5" thickBot="1" x14ac:dyDescent="0.25">
      <c r="A139" s="13" t="s">
        <v>79</v>
      </c>
      <c r="B139" s="29"/>
      <c r="C139" s="14"/>
      <c r="D139" s="14"/>
      <c r="E139" s="15"/>
    </row>
    <row r="140" spans="1:5" x14ac:dyDescent="0.2">
      <c r="A140" s="47" t="s">
        <v>80</v>
      </c>
      <c r="B140" s="63">
        <v>32</v>
      </c>
      <c r="C140" s="18"/>
      <c r="D140" s="19" t="s">
        <v>4</v>
      </c>
      <c r="E140" s="20">
        <f t="shared" ref="E140:E144" si="10">$B140*C140</f>
        <v>0</v>
      </c>
    </row>
    <row r="141" spans="1:5" x14ac:dyDescent="0.2">
      <c r="A141" s="64" t="s">
        <v>81</v>
      </c>
      <c r="B141" s="61">
        <v>6</v>
      </c>
      <c r="C141" s="23"/>
      <c r="D141" s="24" t="s">
        <v>4</v>
      </c>
      <c r="E141" s="25">
        <f t="shared" si="10"/>
        <v>0</v>
      </c>
    </row>
    <row r="142" spans="1:5" x14ac:dyDescent="0.2">
      <c r="A142" s="64" t="s">
        <v>82</v>
      </c>
      <c r="B142" s="61">
        <v>21</v>
      </c>
      <c r="C142" s="23"/>
      <c r="D142" s="24" t="s">
        <v>4</v>
      </c>
      <c r="E142" s="25">
        <f t="shared" si="10"/>
        <v>0</v>
      </c>
    </row>
    <row r="143" spans="1:5" x14ac:dyDescent="0.2">
      <c r="A143" s="64" t="s">
        <v>104</v>
      </c>
      <c r="B143" s="61">
        <v>59</v>
      </c>
      <c r="C143" s="23"/>
      <c r="D143" s="24" t="s">
        <v>4</v>
      </c>
      <c r="E143" s="25">
        <f t="shared" si="10"/>
        <v>0</v>
      </c>
    </row>
    <row r="144" spans="1:5" x14ac:dyDescent="0.2">
      <c r="A144" s="64" t="s">
        <v>101</v>
      </c>
      <c r="B144" s="61">
        <v>1</v>
      </c>
      <c r="C144" s="23"/>
      <c r="D144" s="50" t="s">
        <v>4</v>
      </c>
      <c r="E144" s="25">
        <f t="shared" si="10"/>
        <v>0</v>
      </c>
    </row>
    <row r="145" spans="1:5" x14ac:dyDescent="0.2">
      <c r="A145" s="64" t="s">
        <v>102</v>
      </c>
      <c r="B145" s="61">
        <v>6</v>
      </c>
      <c r="C145" s="23"/>
      <c r="D145" s="50" t="s">
        <v>4</v>
      </c>
      <c r="E145" s="25">
        <f t="shared" ref="E145:E152" si="11">$B145*C145</f>
        <v>0</v>
      </c>
    </row>
    <row r="146" spans="1:5" x14ac:dyDescent="0.2">
      <c r="A146" s="64" t="s">
        <v>83</v>
      </c>
      <c r="B146" s="61">
        <v>30</v>
      </c>
      <c r="C146" s="23"/>
      <c r="D146" s="50" t="s">
        <v>4</v>
      </c>
      <c r="E146" s="25">
        <f t="shared" si="11"/>
        <v>0</v>
      </c>
    </row>
    <row r="147" spans="1:5" x14ac:dyDescent="0.2">
      <c r="A147" s="64" t="s">
        <v>84</v>
      </c>
      <c r="B147" s="61">
        <v>3</v>
      </c>
      <c r="C147" s="23"/>
      <c r="D147" s="50" t="s">
        <v>4</v>
      </c>
      <c r="E147" s="25">
        <f t="shared" si="11"/>
        <v>0</v>
      </c>
    </row>
    <row r="148" spans="1:5" x14ac:dyDescent="0.2">
      <c r="A148" s="64" t="s">
        <v>85</v>
      </c>
      <c r="B148" s="61">
        <v>6</v>
      </c>
      <c r="C148" s="23"/>
      <c r="D148" s="50" t="s">
        <v>4</v>
      </c>
      <c r="E148" s="25">
        <f t="shared" si="11"/>
        <v>0</v>
      </c>
    </row>
    <row r="149" spans="1:5" x14ac:dyDescent="0.2">
      <c r="A149" s="64" t="s">
        <v>86</v>
      </c>
      <c r="B149" s="61">
        <v>6</v>
      </c>
      <c r="C149" s="23"/>
      <c r="D149" s="50" t="s">
        <v>4</v>
      </c>
      <c r="E149" s="25">
        <f t="shared" si="11"/>
        <v>0</v>
      </c>
    </row>
    <row r="150" spans="1:5" x14ac:dyDescent="0.2">
      <c r="A150" s="47" t="s">
        <v>10</v>
      </c>
      <c r="B150" s="61"/>
      <c r="C150" s="23"/>
      <c r="D150" s="50" t="s">
        <v>4</v>
      </c>
      <c r="E150" s="25">
        <f t="shared" si="11"/>
        <v>0</v>
      </c>
    </row>
    <row r="151" spans="1:5" x14ac:dyDescent="0.2">
      <c r="A151" s="47" t="s">
        <v>10</v>
      </c>
      <c r="B151" s="61"/>
      <c r="C151" s="23"/>
      <c r="D151" s="50" t="s">
        <v>4</v>
      </c>
      <c r="E151" s="25">
        <f t="shared" si="11"/>
        <v>0</v>
      </c>
    </row>
    <row r="152" spans="1:5" ht="13.5" thickBot="1" x14ac:dyDescent="0.25">
      <c r="A152" s="66" t="s">
        <v>10</v>
      </c>
      <c r="B152" s="67"/>
      <c r="C152" s="26"/>
      <c r="D152" s="68" t="s">
        <v>4</v>
      </c>
      <c r="E152" s="28">
        <f t="shared" si="11"/>
        <v>0</v>
      </c>
    </row>
    <row r="153" spans="1:5" ht="13.5" thickBot="1" x14ac:dyDescent="0.25">
      <c r="A153" s="13" t="s">
        <v>87</v>
      </c>
      <c r="B153" s="29"/>
      <c r="C153" s="14"/>
      <c r="D153" s="14"/>
      <c r="E153" s="15"/>
    </row>
    <row r="154" spans="1:5" ht="13.5" thickBot="1" x14ac:dyDescent="0.25">
      <c r="A154" s="69" t="s">
        <v>88</v>
      </c>
      <c r="B154" s="122"/>
      <c r="C154" s="123"/>
      <c r="D154" s="123"/>
      <c r="E154" s="123"/>
    </row>
    <row r="155" spans="1:5" ht="13.5" thickBot="1" x14ac:dyDescent="0.25">
      <c r="A155" s="70" t="s">
        <v>89</v>
      </c>
      <c r="B155" s="122"/>
      <c r="C155" s="123"/>
      <c r="D155" s="123"/>
      <c r="E155" s="123"/>
    </row>
    <row r="156" spans="1:5" x14ac:dyDescent="0.2">
      <c r="A156" s="71" t="s">
        <v>14</v>
      </c>
      <c r="B156" s="72">
        <v>1</v>
      </c>
      <c r="C156" s="23"/>
      <c r="D156" s="50" t="s">
        <v>4</v>
      </c>
      <c r="E156" s="25">
        <f>$B156*C156</f>
        <v>0</v>
      </c>
    </row>
    <row r="157" spans="1:5" ht="13.5" thickBot="1" x14ac:dyDescent="0.25">
      <c r="A157" s="73" t="s">
        <v>13</v>
      </c>
      <c r="B157" s="41"/>
      <c r="C157" s="74"/>
      <c r="D157" s="75"/>
      <c r="E157" s="25">
        <f>$B157*C157</f>
        <v>0</v>
      </c>
    </row>
    <row r="158" spans="1:5" ht="13.5" thickBot="1" x14ac:dyDescent="0.25">
      <c r="A158" s="13" t="s">
        <v>156</v>
      </c>
      <c r="B158" s="29"/>
      <c r="C158" s="29"/>
      <c r="D158" s="29"/>
      <c r="E158" s="29"/>
    </row>
    <row r="159" spans="1:5" x14ac:dyDescent="0.2">
      <c r="A159" s="16" t="s">
        <v>18</v>
      </c>
      <c r="B159" s="76">
        <v>211</v>
      </c>
      <c r="C159" s="77"/>
      <c r="D159" s="58" t="s">
        <v>4</v>
      </c>
      <c r="E159" s="59">
        <f>$B159*C159</f>
        <v>0</v>
      </c>
    </row>
    <row r="160" spans="1:5" x14ac:dyDescent="0.2">
      <c r="A160" s="21" t="s">
        <v>22</v>
      </c>
      <c r="B160" s="76">
        <v>211</v>
      </c>
      <c r="C160" s="44"/>
      <c r="D160" s="24" t="s">
        <v>4</v>
      </c>
      <c r="E160" s="25">
        <f t="shared" ref="E160:E164" si="12">$B160*C160</f>
        <v>0</v>
      </c>
    </row>
    <row r="161" spans="1:5" x14ac:dyDescent="0.2">
      <c r="A161" s="47" t="s">
        <v>103</v>
      </c>
      <c r="B161" s="76">
        <v>211</v>
      </c>
      <c r="C161" s="44"/>
      <c r="D161" s="24" t="s">
        <v>4</v>
      </c>
      <c r="E161" s="25">
        <f t="shared" si="12"/>
        <v>0</v>
      </c>
    </row>
    <row r="162" spans="1:5" x14ac:dyDescent="0.2">
      <c r="A162" s="47" t="s">
        <v>19</v>
      </c>
      <c r="B162" s="76"/>
      <c r="C162" s="44"/>
      <c r="D162" s="24" t="s">
        <v>4</v>
      </c>
      <c r="E162" s="25">
        <f t="shared" si="12"/>
        <v>0</v>
      </c>
    </row>
    <row r="163" spans="1:5" x14ac:dyDescent="0.2">
      <c r="A163" s="47" t="s">
        <v>19</v>
      </c>
      <c r="B163" s="76"/>
      <c r="C163" s="44"/>
      <c r="D163" s="24" t="s">
        <v>4</v>
      </c>
      <c r="E163" s="25">
        <f t="shared" si="12"/>
        <v>0</v>
      </c>
    </row>
    <row r="164" spans="1:5" ht="13.5" thickBot="1" x14ac:dyDescent="0.25">
      <c r="A164" s="52" t="s">
        <v>19</v>
      </c>
      <c r="B164" s="78"/>
      <c r="C164" s="79"/>
      <c r="D164" s="27" t="s">
        <v>4</v>
      </c>
      <c r="E164" s="28">
        <f t="shared" si="12"/>
        <v>0</v>
      </c>
    </row>
    <row r="165" spans="1:5" ht="13.5" thickBot="1" x14ac:dyDescent="0.25">
      <c r="A165" s="13" t="s">
        <v>93</v>
      </c>
      <c r="B165" s="29"/>
      <c r="C165" s="80"/>
      <c r="D165" s="81"/>
      <c r="E165" s="82"/>
    </row>
    <row r="166" spans="1:5" ht="163.5" customHeight="1" x14ac:dyDescent="0.2">
      <c r="A166" s="83" t="s">
        <v>113</v>
      </c>
      <c r="B166" s="113"/>
      <c r="C166" s="114"/>
      <c r="D166" s="114"/>
      <c r="E166" s="115"/>
    </row>
    <row r="167" spans="1:5" ht="14.25" customHeight="1" thickBot="1" x14ac:dyDescent="0.25">
      <c r="A167" s="84" t="s">
        <v>96</v>
      </c>
      <c r="B167" s="85">
        <v>1</v>
      </c>
      <c r="C167" s="86"/>
      <c r="D167" s="68" t="s">
        <v>4</v>
      </c>
      <c r="E167" s="28">
        <f>$B167*C167</f>
        <v>0</v>
      </c>
    </row>
    <row r="168" spans="1:5" ht="13.5" thickBot="1" x14ac:dyDescent="0.25"/>
    <row r="169" spans="1:5" ht="18.75" thickBot="1" x14ac:dyDescent="0.3">
      <c r="A169" s="87" t="s">
        <v>92</v>
      </c>
      <c r="B169" s="88"/>
      <c r="C169" s="101" t="s">
        <v>139</v>
      </c>
      <c r="D169" s="102"/>
      <c r="E169" s="103"/>
    </row>
    <row r="170" spans="1:5" ht="13.5" thickBot="1" x14ac:dyDescent="0.25">
      <c r="A170" s="13" t="s">
        <v>94</v>
      </c>
      <c r="B170" s="110">
        <f>AVERAGE(E19:E19)</f>
        <v>0</v>
      </c>
      <c r="C170" s="111"/>
      <c r="D170" s="111"/>
      <c r="E170" s="112"/>
    </row>
    <row r="171" spans="1:5" ht="13.5" thickBot="1" x14ac:dyDescent="0.25">
      <c r="A171" s="13" t="s">
        <v>5</v>
      </c>
      <c r="B171" s="110">
        <f>SUM(E23:E63)</f>
        <v>0</v>
      </c>
      <c r="C171" s="111"/>
      <c r="D171" s="111"/>
      <c r="E171" s="112"/>
    </row>
    <row r="172" spans="1:5" ht="13.5" thickBot="1" x14ac:dyDescent="0.25">
      <c r="A172" s="13" t="s">
        <v>95</v>
      </c>
      <c r="B172" s="110">
        <f>SUM(E65:E67)</f>
        <v>0</v>
      </c>
      <c r="C172" s="111"/>
      <c r="D172" s="111"/>
      <c r="E172" s="112"/>
    </row>
    <row r="173" spans="1:5" ht="13.5" thickBot="1" x14ac:dyDescent="0.25">
      <c r="A173" s="13" t="s">
        <v>11</v>
      </c>
      <c r="B173" s="110">
        <f>SUM(E69:E118)</f>
        <v>0</v>
      </c>
      <c r="C173" s="111"/>
      <c r="D173" s="111"/>
      <c r="E173" s="112"/>
    </row>
    <row r="174" spans="1:5" ht="13.5" thickBot="1" x14ac:dyDescent="0.25">
      <c r="A174" s="13" t="s">
        <v>21</v>
      </c>
      <c r="B174" s="110">
        <f>SUM(E121:E127)</f>
        <v>0</v>
      </c>
      <c r="C174" s="111"/>
      <c r="D174" s="111"/>
      <c r="E174" s="112"/>
    </row>
    <row r="175" spans="1:5" ht="13.5" thickBot="1" x14ac:dyDescent="0.25">
      <c r="A175" s="13" t="s">
        <v>9</v>
      </c>
      <c r="B175" s="110">
        <f>SUM(E129:E138)</f>
        <v>0</v>
      </c>
      <c r="C175" s="111"/>
      <c r="D175" s="111"/>
      <c r="E175" s="112"/>
    </row>
    <row r="176" spans="1:5" ht="13.5" thickBot="1" x14ac:dyDescent="0.25">
      <c r="A176" s="13" t="s">
        <v>79</v>
      </c>
      <c r="B176" s="110">
        <f>SUM(E140:E152)</f>
        <v>0</v>
      </c>
      <c r="C176" s="111"/>
      <c r="D176" s="111"/>
      <c r="E176" s="112"/>
    </row>
    <row r="177" spans="1:5" ht="13.5" thickBot="1" x14ac:dyDescent="0.25">
      <c r="A177" s="13" t="s">
        <v>87</v>
      </c>
      <c r="B177" s="110">
        <f>SUM(E156:E157)</f>
        <v>0</v>
      </c>
      <c r="C177" s="111"/>
      <c r="D177" s="111"/>
      <c r="E177" s="112"/>
    </row>
    <row r="178" spans="1:5" ht="13.5" thickBot="1" x14ac:dyDescent="0.25">
      <c r="A178" s="89" t="s">
        <v>112</v>
      </c>
      <c r="B178" s="110">
        <f>SUM(E159:E164)</f>
        <v>0</v>
      </c>
      <c r="C178" s="111"/>
      <c r="D178" s="111"/>
      <c r="E178" s="112"/>
    </row>
    <row r="179" spans="1:5" ht="13.5" thickBot="1" x14ac:dyDescent="0.25">
      <c r="A179" s="89" t="s">
        <v>100</v>
      </c>
      <c r="B179" s="110">
        <f>SUM(E167)</f>
        <v>0</v>
      </c>
      <c r="C179" s="111"/>
      <c r="D179" s="111"/>
      <c r="E179" s="112"/>
    </row>
    <row r="180" spans="1:5" ht="18" x14ac:dyDescent="0.25">
      <c r="A180" s="3" t="s">
        <v>97</v>
      </c>
      <c r="B180" s="127">
        <f>SUM(B170:B179)</f>
        <v>0</v>
      </c>
      <c r="C180" s="127"/>
      <c r="D180" s="127"/>
      <c r="E180" s="127"/>
    </row>
  </sheetData>
  <mergeCells count="25">
    <mergeCell ref="B120:E120"/>
    <mergeCell ref="B15:E15"/>
    <mergeCell ref="B180:E180"/>
    <mergeCell ref="B173:E173"/>
    <mergeCell ref="B174:E174"/>
    <mergeCell ref="B175:E175"/>
    <mergeCell ref="B176:E176"/>
    <mergeCell ref="B177:E177"/>
    <mergeCell ref="B178:E178"/>
    <mergeCell ref="C9:E9"/>
    <mergeCell ref="B21:E21"/>
    <mergeCell ref="D1:E1"/>
    <mergeCell ref="B2:C2"/>
    <mergeCell ref="B179:E179"/>
    <mergeCell ref="B171:E171"/>
    <mergeCell ref="B172:E172"/>
    <mergeCell ref="B166:E166"/>
    <mergeCell ref="C169:E169"/>
    <mergeCell ref="B11:E11"/>
    <mergeCell ref="B12:E12"/>
    <mergeCell ref="B13:E13"/>
    <mergeCell ref="B14:E14"/>
    <mergeCell ref="B170:E170"/>
    <mergeCell ref="B154:E154"/>
    <mergeCell ref="B155:E155"/>
  </mergeCells>
  <pageMargins left="0.75" right="0.75" top="1" bottom="1" header="0.5" footer="0.5"/>
  <pageSetup scale="55" fitToHeight="0" orientation="landscape" r:id="rId1"/>
  <headerFooter alignWithMargins="0">
    <oddFooter>&amp;L&amp;"Arial,Regular"SBCERS Global Custody and Related Services&amp;C&amp;"Arial,Regular"&amp;A&amp;R&amp;"Arial,Regular"Page &amp;P</oddFooter>
  </headerFooter>
  <rowBreaks count="1" manualBreakCount="1">
    <brk id="16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7C17-7FCA-4006-A06F-EA6D94E88399}">
  <dimension ref="A1:F172"/>
  <sheetViews>
    <sheetView view="pageBreakPreview" zoomScale="80" zoomScaleNormal="75" zoomScaleSheetLayoutView="80" workbookViewId="0">
      <pane xSplit="1" ySplit="10" topLeftCell="B11" activePane="bottomRight" state="frozen"/>
      <selection activeCell="J35" sqref="J35"/>
      <selection pane="topRight" activeCell="J35" sqref="J35"/>
      <selection pane="bottomLeft" activeCell="J35" sqref="J35"/>
      <selection pane="bottomRight" activeCell="J35" sqref="J35"/>
    </sheetView>
  </sheetViews>
  <sheetFormatPr defaultColWidth="10.33203125" defaultRowHeight="12.75" x14ac:dyDescent="0.2"/>
  <cols>
    <col min="1" max="1" width="126.1640625" style="4" bestFit="1" customWidth="1"/>
    <col min="2" max="2" width="20.1640625" style="5" customWidth="1"/>
    <col min="3" max="3" width="19" style="4" customWidth="1"/>
    <col min="4" max="4" width="10.83203125" style="5" customWidth="1"/>
    <col min="5" max="5" width="23.83203125" style="4" customWidth="1"/>
    <col min="6" max="6" width="10.83203125" style="4" customWidth="1"/>
    <col min="7" max="11" width="10.6640625" style="4" customWidth="1"/>
    <col min="12" max="16384" width="10.33203125" style="4"/>
  </cols>
  <sheetData>
    <row r="1" spans="1:6" ht="15.75" customHeight="1" thickBot="1" x14ac:dyDescent="0.3">
      <c r="A1" s="1" t="s">
        <v>157</v>
      </c>
      <c r="B1" s="2"/>
      <c r="D1" s="107" t="s">
        <v>98</v>
      </c>
      <c r="E1" s="108"/>
    </row>
    <row r="2" spans="1:6" ht="15.75" customHeight="1" x14ac:dyDescent="0.25">
      <c r="A2" s="1" t="s">
        <v>147</v>
      </c>
      <c r="B2" s="109"/>
      <c r="C2" s="109"/>
      <c r="D2" s="4"/>
    </row>
    <row r="7" spans="1:6" ht="30.75" customHeight="1" thickBot="1" x14ac:dyDescent="0.3">
      <c r="A7" s="6"/>
      <c r="B7" s="7"/>
      <c r="C7" s="6"/>
      <c r="D7" s="8"/>
      <c r="E7" s="8"/>
      <c r="F7" s="2"/>
    </row>
    <row r="8" spans="1:6" ht="13.5" thickBot="1" x14ac:dyDescent="0.25">
      <c r="A8" s="9"/>
      <c r="B8" s="10"/>
    </row>
    <row r="9" spans="1:6" ht="16.5" thickBot="1" x14ac:dyDescent="0.3">
      <c r="A9" s="11" t="s">
        <v>0</v>
      </c>
      <c r="B9" s="12"/>
      <c r="C9" s="101" t="s">
        <v>146</v>
      </c>
      <c r="D9" s="102"/>
      <c r="E9" s="103"/>
    </row>
    <row r="10" spans="1:6" ht="13.5" thickBot="1" x14ac:dyDescent="0.25">
      <c r="A10" s="13" t="s">
        <v>3</v>
      </c>
      <c r="B10" s="12" t="s">
        <v>23</v>
      </c>
      <c r="C10" s="14" t="s">
        <v>1</v>
      </c>
      <c r="D10" s="14" t="s">
        <v>2</v>
      </c>
      <c r="E10" s="15" t="s">
        <v>24</v>
      </c>
    </row>
    <row r="11" spans="1:6" ht="13.5" thickBot="1" x14ac:dyDescent="0.25">
      <c r="A11" s="16" t="s">
        <v>114</v>
      </c>
      <c r="B11" s="17">
        <v>1</v>
      </c>
      <c r="C11" s="18"/>
      <c r="D11" s="19" t="s">
        <v>4</v>
      </c>
      <c r="E11" s="20">
        <f>B11*C11</f>
        <v>0</v>
      </c>
    </row>
    <row r="12" spans="1:6" ht="13.5" thickBot="1" x14ac:dyDescent="0.25">
      <c r="A12" s="13" t="s">
        <v>90</v>
      </c>
      <c r="B12" s="29"/>
      <c r="C12" s="30"/>
      <c r="D12" s="14"/>
      <c r="E12" s="15"/>
    </row>
    <row r="13" spans="1:6" ht="46.5" customHeight="1" thickBot="1" x14ac:dyDescent="0.25">
      <c r="A13" s="31" t="s">
        <v>91</v>
      </c>
      <c r="B13" s="104"/>
      <c r="C13" s="105"/>
      <c r="D13" s="105"/>
      <c r="E13" s="106"/>
    </row>
    <row r="14" spans="1:6" ht="13.5" thickBot="1" x14ac:dyDescent="0.25">
      <c r="A14" s="13" t="s">
        <v>5</v>
      </c>
      <c r="B14" s="29" t="s">
        <v>23</v>
      </c>
      <c r="C14" s="30" t="s">
        <v>1</v>
      </c>
      <c r="D14" s="14" t="s">
        <v>2</v>
      </c>
      <c r="E14" s="15" t="s">
        <v>24</v>
      </c>
    </row>
    <row r="15" spans="1:6" x14ac:dyDescent="0.2">
      <c r="A15" s="16" t="s">
        <v>121</v>
      </c>
      <c r="B15" s="32">
        <v>45204626</v>
      </c>
      <c r="C15" s="33"/>
      <c r="D15" s="19" t="s">
        <v>6</v>
      </c>
      <c r="E15" s="20">
        <f t="shared" ref="E15:E55" si="0">(C15/10000)*B15</f>
        <v>0</v>
      </c>
    </row>
    <row r="16" spans="1:6" x14ac:dyDescent="0.2">
      <c r="A16" s="16" t="s">
        <v>105</v>
      </c>
      <c r="B16" s="32">
        <v>31449</v>
      </c>
      <c r="C16" s="33"/>
      <c r="D16" s="19" t="s">
        <v>6</v>
      </c>
      <c r="E16" s="25">
        <f t="shared" si="0"/>
        <v>0</v>
      </c>
    </row>
    <row r="17" spans="1:5" x14ac:dyDescent="0.2">
      <c r="A17" s="21" t="s">
        <v>122</v>
      </c>
      <c r="B17" s="34">
        <v>3027399653</v>
      </c>
      <c r="C17" s="35"/>
      <c r="D17" s="24" t="s">
        <v>6</v>
      </c>
      <c r="E17" s="25">
        <f t="shared" si="0"/>
        <v>0</v>
      </c>
    </row>
    <row r="18" spans="1:5" x14ac:dyDescent="0.2">
      <c r="A18" s="21" t="s">
        <v>7</v>
      </c>
      <c r="B18" s="34">
        <v>718534782</v>
      </c>
      <c r="C18" s="35"/>
      <c r="D18" s="24" t="s">
        <v>6</v>
      </c>
      <c r="E18" s="25">
        <f t="shared" si="0"/>
        <v>0</v>
      </c>
    </row>
    <row r="19" spans="1:5" x14ac:dyDescent="0.2">
      <c r="A19" s="36" t="s">
        <v>27</v>
      </c>
      <c r="B19" s="34">
        <v>14600809.310000002</v>
      </c>
      <c r="C19" s="35"/>
      <c r="D19" s="24" t="s">
        <v>6</v>
      </c>
      <c r="E19" s="25">
        <f t="shared" si="0"/>
        <v>0</v>
      </c>
    </row>
    <row r="20" spans="1:5" x14ac:dyDescent="0.2">
      <c r="A20" s="36" t="s">
        <v>25</v>
      </c>
      <c r="B20" s="34">
        <v>849720.41999999993</v>
      </c>
      <c r="C20" s="35"/>
      <c r="D20" s="24" t="s">
        <v>6</v>
      </c>
      <c r="E20" s="25">
        <f t="shared" si="0"/>
        <v>0</v>
      </c>
    </row>
    <row r="21" spans="1:5" x14ac:dyDescent="0.2">
      <c r="A21" s="36" t="s">
        <v>26</v>
      </c>
      <c r="B21" s="34">
        <v>5868643.0700000003</v>
      </c>
      <c r="C21" s="35"/>
      <c r="D21" s="24" t="s">
        <v>6</v>
      </c>
      <c r="E21" s="25">
        <f t="shared" si="0"/>
        <v>0</v>
      </c>
    </row>
    <row r="22" spans="1:5" x14ac:dyDescent="0.2">
      <c r="A22" s="36" t="s">
        <v>28</v>
      </c>
      <c r="B22" s="34">
        <v>0</v>
      </c>
      <c r="C22" s="35"/>
      <c r="D22" s="24" t="s">
        <v>6</v>
      </c>
      <c r="E22" s="25">
        <f t="shared" si="0"/>
        <v>0</v>
      </c>
    </row>
    <row r="23" spans="1:5" x14ac:dyDescent="0.2">
      <c r="A23" s="36" t="s">
        <v>115</v>
      </c>
      <c r="B23" s="34">
        <v>12432104.869999999</v>
      </c>
      <c r="C23" s="35"/>
      <c r="D23" s="24" t="s">
        <v>6</v>
      </c>
      <c r="E23" s="25">
        <f t="shared" si="0"/>
        <v>0</v>
      </c>
    </row>
    <row r="24" spans="1:5" x14ac:dyDescent="0.2">
      <c r="A24" s="36" t="s">
        <v>116</v>
      </c>
      <c r="B24" s="34">
        <v>0</v>
      </c>
      <c r="C24" s="35"/>
      <c r="D24" s="24" t="s">
        <v>6</v>
      </c>
      <c r="E24" s="25">
        <f t="shared" si="0"/>
        <v>0</v>
      </c>
    </row>
    <row r="25" spans="1:5" x14ac:dyDescent="0.2">
      <c r="A25" s="36" t="s">
        <v>29</v>
      </c>
      <c r="B25" s="34">
        <v>13480479.25</v>
      </c>
      <c r="C25" s="35"/>
      <c r="D25" s="24" t="s">
        <v>6</v>
      </c>
      <c r="E25" s="25">
        <f t="shared" si="0"/>
        <v>0</v>
      </c>
    </row>
    <row r="26" spans="1:5" x14ac:dyDescent="0.2">
      <c r="A26" s="36" t="s">
        <v>30</v>
      </c>
      <c r="B26" s="34">
        <v>4556661.09</v>
      </c>
      <c r="C26" s="35"/>
      <c r="D26" s="24" t="s">
        <v>6</v>
      </c>
      <c r="E26" s="25">
        <f t="shared" si="0"/>
        <v>0</v>
      </c>
    </row>
    <row r="27" spans="1:5" x14ac:dyDescent="0.2">
      <c r="A27" s="36" t="s">
        <v>117</v>
      </c>
      <c r="B27" s="34">
        <v>367424.89</v>
      </c>
      <c r="C27" s="35"/>
      <c r="D27" s="24" t="s">
        <v>6</v>
      </c>
      <c r="E27" s="25">
        <f t="shared" si="0"/>
        <v>0</v>
      </c>
    </row>
    <row r="28" spans="1:5" x14ac:dyDescent="0.2">
      <c r="A28" s="36" t="s">
        <v>31</v>
      </c>
      <c r="B28" s="34">
        <v>41909988.119999997</v>
      </c>
      <c r="C28" s="35"/>
      <c r="D28" s="24" t="s">
        <v>6</v>
      </c>
      <c r="E28" s="25">
        <f t="shared" si="0"/>
        <v>0</v>
      </c>
    </row>
    <row r="29" spans="1:5" x14ac:dyDescent="0.2">
      <c r="A29" s="36" t="s">
        <v>32</v>
      </c>
      <c r="B29" s="34">
        <v>28210638.449999996</v>
      </c>
      <c r="C29" s="35"/>
      <c r="D29" s="24" t="s">
        <v>6</v>
      </c>
      <c r="E29" s="25">
        <f t="shared" si="0"/>
        <v>0</v>
      </c>
    </row>
    <row r="30" spans="1:5" x14ac:dyDescent="0.2">
      <c r="A30" s="36" t="s">
        <v>33</v>
      </c>
      <c r="B30" s="34">
        <v>3867012.2600000002</v>
      </c>
      <c r="C30" s="35"/>
      <c r="D30" s="24" t="s">
        <v>6</v>
      </c>
      <c r="E30" s="25">
        <f t="shared" si="0"/>
        <v>0</v>
      </c>
    </row>
    <row r="31" spans="1:5" x14ac:dyDescent="0.2">
      <c r="A31" s="36" t="s">
        <v>34</v>
      </c>
      <c r="B31" s="34">
        <v>0</v>
      </c>
      <c r="C31" s="35"/>
      <c r="D31" s="24" t="s">
        <v>6</v>
      </c>
      <c r="E31" s="25">
        <f t="shared" si="0"/>
        <v>0</v>
      </c>
    </row>
    <row r="32" spans="1:5" x14ac:dyDescent="0.2">
      <c r="A32" s="36" t="s">
        <v>35</v>
      </c>
      <c r="B32" s="34">
        <v>0</v>
      </c>
      <c r="C32" s="35"/>
      <c r="D32" s="24" t="s">
        <v>6</v>
      </c>
      <c r="E32" s="25">
        <f t="shared" si="0"/>
        <v>0</v>
      </c>
    </row>
    <row r="33" spans="1:5" x14ac:dyDescent="0.2">
      <c r="A33" s="36" t="s">
        <v>150</v>
      </c>
      <c r="B33" s="34">
        <v>1677496.86</v>
      </c>
      <c r="C33" s="35"/>
      <c r="D33" s="24" t="s">
        <v>6</v>
      </c>
      <c r="E33" s="25">
        <f t="shared" ref="E33:E34" si="1">(C33/10000)*B33</f>
        <v>0</v>
      </c>
    </row>
    <row r="34" spans="1:5" x14ac:dyDescent="0.2">
      <c r="A34" s="36" t="s">
        <v>151</v>
      </c>
      <c r="B34" s="34">
        <v>1267913.31</v>
      </c>
      <c r="C34" s="35"/>
      <c r="D34" s="24" t="s">
        <v>6</v>
      </c>
      <c r="E34" s="25">
        <f t="shared" si="1"/>
        <v>0</v>
      </c>
    </row>
    <row r="35" spans="1:5" x14ac:dyDescent="0.2">
      <c r="A35" s="36" t="s">
        <v>36</v>
      </c>
      <c r="B35" s="34">
        <v>9394707.3800000008</v>
      </c>
      <c r="C35" s="35"/>
      <c r="D35" s="24" t="s">
        <v>6</v>
      </c>
      <c r="E35" s="25">
        <f t="shared" si="0"/>
        <v>0</v>
      </c>
    </row>
    <row r="36" spans="1:5" x14ac:dyDescent="0.2">
      <c r="A36" s="36" t="s">
        <v>37</v>
      </c>
      <c r="B36" s="34">
        <v>59067584.299999997</v>
      </c>
      <c r="C36" s="35"/>
      <c r="D36" s="24" t="s">
        <v>6</v>
      </c>
      <c r="E36" s="25">
        <f t="shared" si="0"/>
        <v>0</v>
      </c>
    </row>
    <row r="37" spans="1:5" x14ac:dyDescent="0.2">
      <c r="A37" s="36" t="s">
        <v>38</v>
      </c>
      <c r="B37" s="34">
        <v>210674.96000000002</v>
      </c>
      <c r="C37" s="35"/>
      <c r="D37" s="24" t="s">
        <v>6</v>
      </c>
      <c r="E37" s="25">
        <f t="shared" si="0"/>
        <v>0</v>
      </c>
    </row>
    <row r="38" spans="1:5" x14ac:dyDescent="0.2">
      <c r="A38" s="36" t="s">
        <v>39</v>
      </c>
      <c r="B38" s="34">
        <v>11714114.41</v>
      </c>
      <c r="C38" s="35"/>
      <c r="D38" s="24" t="s">
        <v>6</v>
      </c>
      <c r="E38" s="25">
        <f t="shared" si="0"/>
        <v>0</v>
      </c>
    </row>
    <row r="39" spans="1:5" x14ac:dyDescent="0.2">
      <c r="A39" s="36" t="s">
        <v>118</v>
      </c>
      <c r="B39" s="34">
        <v>228670.81999999998</v>
      </c>
      <c r="C39" s="35"/>
      <c r="D39" s="24" t="s">
        <v>6</v>
      </c>
      <c r="E39" s="25">
        <f t="shared" si="0"/>
        <v>0</v>
      </c>
    </row>
    <row r="40" spans="1:5" x14ac:dyDescent="0.2">
      <c r="A40" s="36" t="s">
        <v>119</v>
      </c>
      <c r="B40" s="34">
        <v>2902672.22</v>
      </c>
      <c r="C40" s="35"/>
      <c r="D40" s="24" t="s">
        <v>6</v>
      </c>
      <c r="E40" s="25">
        <f t="shared" si="0"/>
        <v>0</v>
      </c>
    </row>
    <row r="41" spans="1:5" x14ac:dyDescent="0.2">
      <c r="A41" s="36" t="s">
        <v>40</v>
      </c>
      <c r="B41" s="34">
        <v>108723.33</v>
      </c>
      <c r="C41" s="35"/>
      <c r="D41" s="24" t="s">
        <v>6</v>
      </c>
      <c r="E41" s="25">
        <f t="shared" si="0"/>
        <v>0</v>
      </c>
    </row>
    <row r="42" spans="1:5" x14ac:dyDescent="0.2">
      <c r="A42" s="36" t="s">
        <v>120</v>
      </c>
      <c r="B42" s="34">
        <v>6599934.1500000004</v>
      </c>
      <c r="C42" s="35"/>
      <c r="D42" s="24" t="s">
        <v>6</v>
      </c>
      <c r="E42" s="25">
        <f t="shared" si="0"/>
        <v>0</v>
      </c>
    </row>
    <row r="43" spans="1:5" x14ac:dyDescent="0.2">
      <c r="A43" s="36" t="s">
        <v>41</v>
      </c>
      <c r="B43" s="34">
        <v>0</v>
      </c>
      <c r="C43" s="35"/>
      <c r="D43" s="24" t="s">
        <v>6</v>
      </c>
      <c r="E43" s="25">
        <f t="shared" si="0"/>
        <v>0</v>
      </c>
    </row>
    <row r="44" spans="1:5" x14ac:dyDescent="0.2">
      <c r="A44" s="36" t="s">
        <v>42</v>
      </c>
      <c r="B44" s="34">
        <v>8454387.0799999982</v>
      </c>
      <c r="C44" s="35"/>
      <c r="D44" s="24" t="s">
        <v>6</v>
      </c>
      <c r="E44" s="25">
        <f t="shared" si="0"/>
        <v>0</v>
      </c>
    </row>
    <row r="45" spans="1:5" x14ac:dyDescent="0.2">
      <c r="A45" s="36" t="s">
        <v>43</v>
      </c>
      <c r="B45" s="34">
        <v>10624086.770000001</v>
      </c>
      <c r="C45" s="35"/>
      <c r="D45" s="24" t="s">
        <v>6</v>
      </c>
      <c r="E45" s="25">
        <f t="shared" si="0"/>
        <v>0</v>
      </c>
    </row>
    <row r="46" spans="1:5" x14ac:dyDescent="0.2">
      <c r="A46" s="36" t="s">
        <v>44</v>
      </c>
      <c r="B46" s="34">
        <v>41627451.210000001</v>
      </c>
      <c r="C46" s="35"/>
      <c r="D46" s="24" t="s">
        <v>6</v>
      </c>
      <c r="E46" s="25">
        <f t="shared" si="0"/>
        <v>0</v>
      </c>
    </row>
    <row r="47" spans="1:5" x14ac:dyDescent="0.2">
      <c r="A47" s="36" t="s">
        <v>45</v>
      </c>
      <c r="B47" s="34">
        <v>0</v>
      </c>
      <c r="C47" s="35"/>
      <c r="D47" s="24" t="s">
        <v>6</v>
      </c>
      <c r="E47" s="25">
        <f t="shared" si="0"/>
        <v>0</v>
      </c>
    </row>
    <row r="48" spans="1:5" x14ac:dyDescent="0.2">
      <c r="A48" s="36" t="s">
        <v>46</v>
      </c>
      <c r="B48" s="34">
        <v>0</v>
      </c>
      <c r="C48" s="35"/>
      <c r="D48" s="24" t="s">
        <v>6</v>
      </c>
      <c r="E48" s="25">
        <f t="shared" si="0"/>
        <v>0</v>
      </c>
    </row>
    <row r="49" spans="1:5" x14ac:dyDescent="0.2">
      <c r="A49" s="36" t="s">
        <v>47</v>
      </c>
      <c r="B49" s="34">
        <v>0</v>
      </c>
      <c r="C49" s="35"/>
      <c r="D49" s="24" t="s">
        <v>6</v>
      </c>
      <c r="E49" s="25">
        <f t="shared" si="0"/>
        <v>0</v>
      </c>
    </row>
    <row r="50" spans="1:5" x14ac:dyDescent="0.2">
      <c r="A50" s="36" t="s">
        <v>48</v>
      </c>
      <c r="B50" s="34">
        <v>38011234.240000002</v>
      </c>
      <c r="C50" s="35"/>
      <c r="D50" s="24" t="s">
        <v>6</v>
      </c>
      <c r="E50" s="25">
        <f t="shared" si="0"/>
        <v>0</v>
      </c>
    </row>
    <row r="51" spans="1:5" x14ac:dyDescent="0.2">
      <c r="A51" s="21" t="s">
        <v>20</v>
      </c>
      <c r="B51" s="37"/>
      <c r="C51" s="35"/>
      <c r="D51" s="24" t="s">
        <v>6</v>
      </c>
      <c r="E51" s="25">
        <f t="shared" si="0"/>
        <v>0</v>
      </c>
    </row>
    <row r="52" spans="1:5" x14ac:dyDescent="0.2">
      <c r="A52" s="21" t="s">
        <v>20</v>
      </c>
      <c r="B52" s="37"/>
      <c r="C52" s="35"/>
      <c r="D52" s="24" t="s">
        <v>6</v>
      </c>
      <c r="E52" s="25">
        <f t="shared" si="0"/>
        <v>0</v>
      </c>
    </row>
    <row r="53" spans="1:5" x14ac:dyDescent="0.2">
      <c r="A53" s="21" t="s">
        <v>20</v>
      </c>
      <c r="B53" s="37"/>
      <c r="C53" s="35"/>
      <c r="D53" s="24" t="s">
        <v>6</v>
      </c>
      <c r="E53" s="25">
        <f t="shared" si="0"/>
        <v>0</v>
      </c>
    </row>
    <row r="54" spans="1:5" x14ac:dyDescent="0.2">
      <c r="A54" s="21" t="s">
        <v>20</v>
      </c>
      <c r="B54" s="37"/>
      <c r="C54" s="35"/>
      <c r="D54" s="24" t="s">
        <v>6</v>
      </c>
      <c r="E54" s="25">
        <f t="shared" si="0"/>
        <v>0</v>
      </c>
    </row>
    <row r="55" spans="1:5" ht="13.5" thickBot="1" x14ac:dyDescent="0.25">
      <c r="A55" s="38" t="s">
        <v>20</v>
      </c>
      <c r="B55" s="39"/>
      <c r="C55" s="40"/>
      <c r="D55" s="41" t="s">
        <v>6</v>
      </c>
      <c r="E55" s="42">
        <f t="shared" si="0"/>
        <v>0</v>
      </c>
    </row>
    <row r="56" spans="1:5" ht="13.5" thickBot="1" x14ac:dyDescent="0.25">
      <c r="A56" s="13" t="s">
        <v>95</v>
      </c>
      <c r="B56" s="29"/>
      <c r="C56" s="14"/>
      <c r="D56" s="14"/>
      <c r="E56" s="15"/>
    </row>
    <row r="57" spans="1:5" x14ac:dyDescent="0.2">
      <c r="A57" s="16" t="s">
        <v>106</v>
      </c>
      <c r="B57" s="43">
        <v>45204626</v>
      </c>
      <c r="C57" s="33"/>
      <c r="D57" s="24" t="s">
        <v>6</v>
      </c>
      <c r="E57" s="25">
        <f>(C57/10000)*B57</f>
        <v>0</v>
      </c>
    </row>
    <row r="58" spans="1:5" x14ac:dyDescent="0.2">
      <c r="A58" s="21" t="s">
        <v>8</v>
      </c>
      <c r="B58" s="22"/>
      <c r="C58" s="44"/>
      <c r="D58" s="24" t="s">
        <v>6</v>
      </c>
      <c r="E58" s="25">
        <f>(C58/10000)*B58</f>
        <v>0</v>
      </c>
    </row>
    <row r="59" spans="1:5" ht="13.5" thickBot="1" x14ac:dyDescent="0.25">
      <c r="A59" s="38" t="s">
        <v>8</v>
      </c>
      <c r="B59" s="45"/>
      <c r="C59" s="46"/>
      <c r="D59" s="41" t="s">
        <v>6</v>
      </c>
      <c r="E59" s="42">
        <f>(C59/10000)*B59</f>
        <v>0</v>
      </c>
    </row>
    <row r="60" spans="1:5" ht="13.5" thickBot="1" x14ac:dyDescent="0.25">
      <c r="A60" s="13" t="s">
        <v>11</v>
      </c>
      <c r="B60" s="29"/>
      <c r="C60" s="14"/>
      <c r="D60" s="14"/>
      <c r="E60" s="15"/>
    </row>
    <row r="61" spans="1:5" x14ac:dyDescent="0.2">
      <c r="A61" s="47" t="s">
        <v>107</v>
      </c>
      <c r="B61" s="48">
        <v>0</v>
      </c>
      <c r="C61" s="33"/>
      <c r="D61" s="49" t="s">
        <v>4</v>
      </c>
      <c r="E61" s="20">
        <f>$B61*C61</f>
        <v>0</v>
      </c>
    </row>
    <row r="62" spans="1:5" x14ac:dyDescent="0.2">
      <c r="A62" s="47" t="s">
        <v>74</v>
      </c>
      <c r="B62" s="48">
        <f>564+7</f>
        <v>571</v>
      </c>
      <c r="C62" s="33"/>
      <c r="D62" s="50" t="s">
        <v>4</v>
      </c>
      <c r="E62" s="25">
        <f t="shared" ref="E62:E110" si="2">$B62*C62</f>
        <v>0</v>
      </c>
    </row>
    <row r="63" spans="1:5" x14ac:dyDescent="0.2">
      <c r="A63" s="47" t="s">
        <v>75</v>
      </c>
      <c r="B63" s="51">
        <v>7101</v>
      </c>
      <c r="C63" s="35"/>
      <c r="D63" s="50" t="s">
        <v>4</v>
      </c>
      <c r="E63" s="25">
        <f t="shared" si="2"/>
        <v>0</v>
      </c>
    </row>
    <row r="64" spans="1:5" x14ac:dyDescent="0.2">
      <c r="A64" s="47" t="s">
        <v>123</v>
      </c>
      <c r="B64" s="51">
        <v>594</v>
      </c>
      <c r="C64" s="35"/>
      <c r="D64" s="50" t="s">
        <v>4</v>
      </c>
      <c r="E64" s="25">
        <f t="shared" si="2"/>
        <v>0</v>
      </c>
    </row>
    <row r="65" spans="1:5" x14ac:dyDescent="0.2">
      <c r="A65" s="47" t="s">
        <v>124</v>
      </c>
      <c r="B65" s="51">
        <v>436</v>
      </c>
      <c r="C65" s="35"/>
      <c r="D65" s="50" t="s">
        <v>4</v>
      </c>
      <c r="E65" s="25">
        <f t="shared" si="2"/>
        <v>0</v>
      </c>
    </row>
    <row r="66" spans="1:5" x14ac:dyDescent="0.2">
      <c r="A66" s="47" t="s">
        <v>125</v>
      </c>
      <c r="B66" s="51">
        <v>49</v>
      </c>
      <c r="C66" s="35"/>
      <c r="D66" s="50" t="s">
        <v>4</v>
      </c>
      <c r="E66" s="25">
        <f t="shared" si="2"/>
        <v>0</v>
      </c>
    </row>
    <row r="67" spans="1:5" x14ac:dyDescent="0.2">
      <c r="A67" s="47" t="s">
        <v>126</v>
      </c>
      <c r="B67" s="51">
        <v>32</v>
      </c>
      <c r="C67" s="35"/>
      <c r="D67" s="50" t="s">
        <v>4</v>
      </c>
      <c r="E67" s="25">
        <f t="shared" si="2"/>
        <v>0</v>
      </c>
    </row>
    <row r="68" spans="1:5" x14ac:dyDescent="0.2">
      <c r="A68" s="47" t="s">
        <v>127</v>
      </c>
      <c r="B68" s="51">
        <v>236</v>
      </c>
      <c r="C68" s="35"/>
      <c r="D68" s="50" t="s">
        <v>4</v>
      </c>
      <c r="E68" s="25">
        <f t="shared" si="2"/>
        <v>0</v>
      </c>
    </row>
    <row r="69" spans="1:5" x14ac:dyDescent="0.2">
      <c r="A69" s="47" t="s">
        <v>152</v>
      </c>
      <c r="B69" s="51">
        <v>38</v>
      </c>
      <c r="C69" s="35"/>
      <c r="D69" s="50" t="s">
        <v>4</v>
      </c>
      <c r="E69" s="25">
        <f t="shared" si="2"/>
        <v>0</v>
      </c>
    </row>
    <row r="70" spans="1:5" x14ac:dyDescent="0.2">
      <c r="A70" s="47" t="s">
        <v>153</v>
      </c>
      <c r="B70" s="51">
        <v>277</v>
      </c>
      <c r="C70" s="35"/>
      <c r="D70" s="50" t="s">
        <v>4</v>
      </c>
      <c r="E70" s="25">
        <f t="shared" si="2"/>
        <v>0</v>
      </c>
    </row>
    <row r="71" spans="1:5" x14ac:dyDescent="0.2">
      <c r="A71" s="47" t="s">
        <v>128</v>
      </c>
      <c r="B71" s="51">
        <v>275</v>
      </c>
      <c r="C71" s="35"/>
      <c r="D71" s="50" t="s">
        <v>4</v>
      </c>
      <c r="E71" s="25">
        <f t="shared" si="2"/>
        <v>0</v>
      </c>
    </row>
    <row r="72" spans="1:5" x14ac:dyDescent="0.2">
      <c r="A72" s="47" t="s">
        <v>129</v>
      </c>
      <c r="B72" s="51">
        <v>36</v>
      </c>
      <c r="C72" s="35"/>
      <c r="D72" s="50" t="s">
        <v>4</v>
      </c>
      <c r="E72" s="25">
        <f t="shared" si="2"/>
        <v>0</v>
      </c>
    </row>
    <row r="73" spans="1:5" x14ac:dyDescent="0.2">
      <c r="A73" s="47" t="s">
        <v>130</v>
      </c>
      <c r="B73" s="51">
        <v>96</v>
      </c>
      <c r="C73" s="35"/>
      <c r="D73" s="50" t="s">
        <v>4</v>
      </c>
      <c r="E73" s="25">
        <f t="shared" si="2"/>
        <v>0</v>
      </c>
    </row>
    <row r="74" spans="1:5" x14ac:dyDescent="0.2">
      <c r="A74" s="47" t="s">
        <v>131</v>
      </c>
      <c r="B74" s="51">
        <v>9870</v>
      </c>
      <c r="C74" s="35"/>
      <c r="D74" s="50" t="s">
        <v>4</v>
      </c>
      <c r="E74" s="25">
        <f t="shared" si="2"/>
        <v>0</v>
      </c>
    </row>
    <row r="75" spans="1:5" x14ac:dyDescent="0.2">
      <c r="A75" s="47" t="s">
        <v>73</v>
      </c>
      <c r="B75" s="51">
        <v>3689</v>
      </c>
      <c r="C75" s="35"/>
      <c r="D75" s="50" t="s">
        <v>4</v>
      </c>
      <c r="E75" s="25">
        <f t="shared" si="2"/>
        <v>0</v>
      </c>
    </row>
    <row r="76" spans="1:5" x14ac:dyDescent="0.2">
      <c r="A76" s="36" t="s">
        <v>49</v>
      </c>
      <c r="B76" s="51">
        <v>408</v>
      </c>
      <c r="C76" s="35"/>
      <c r="D76" s="50" t="s">
        <v>4</v>
      </c>
      <c r="E76" s="25">
        <f t="shared" si="2"/>
        <v>0</v>
      </c>
    </row>
    <row r="77" spans="1:5" x14ac:dyDescent="0.2">
      <c r="A77" s="36" t="s">
        <v>50</v>
      </c>
      <c r="B77" s="51">
        <v>45</v>
      </c>
      <c r="C77" s="35"/>
      <c r="D77" s="50" t="s">
        <v>4</v>
      </c>
      <c r="E77" s="25">
        <f t="shared" si="2"/>
        <v>0</v>
      </c>
    </row>
    <row r="78" spans="1:5" x14ac:dyDescent="0.2">
      <c r="A78" s="36" t="s">
        <v>51</v>
      </c>
      <c r="B78" s="51">
        <v>77</v>
      </c>
      <c r="C78" s="35"/>
      <c r="D78" s="50" t="s">
        <v>4</v>
      </c>
      <c r="E78" s="25">
        <f t="shared" si="2"/>
        <v>0</v>
      </c>
    </row>
    <row r="79" spans="1:5" x14ac:dyDescent="0.2">
      <c r="A79" s="36" t="s">
        <v>52</v>
      </c>
      <c r="B79" s="51">
        <v>1</v>
      </c>
      <c r="C79" s="35"/>
      <c r="D79" s="50" t="s">
        <v>4</v>
      </c>
      <c r="E79" s="25">
        <f t="shared" si="2"/>
        <v>0</v>
      </c>
    </row>
    <row r="80" spans="1:5" x14ac:dyDescent="0.2">
      <c r="A80" s="36" t="s">
        <v>132</v>
      </c>
      <c r="B80" s="51">
        <v>751</v>
      </c>
      <c r="C80" s="35"/>
      <c r="D80" s="50" t="s">
        <v>4</v>
      </c>
      <c r="E80" s="25">
        <f t="shared" si="2"/>
        <v>0</v>
      </c>
    </row>
    <row r="81" spans="1:5" x14ac:dyDescent="0.2">
      <c r="A81" s="36" t="s">
        <v>133</v>
      </c>
      <c r="B81" s="51">
        <v>1</v>
      </c>
      <c r="C81" s="35"/>
      <c r="D81" s="50" t="s">
        <v>4</v>
      </c>
      <c r="E81" s="25">
        <f t="shared" si="2"/>
        <v>0</v>
      </c>
    </row>
    <row r="82" spans="1:5" x14ac:dyDescent="0.2">
      <c r="A82" s="36" t="s">
        <v>53</v>
      </c>
      <c r="B82" s="51">
        <v>144</v>
      </c>
      <c r="C82" s="35"/>
      <c r="D82" s="50" t="s">
        <v>4</v>
      </c>
      <c r="E82" s="25">
        <f t="shared" si="2"/>
        <v>0</v>
      </c>
    </row>
    <row r="83" spans="1:5" x14ac:dyDescent="0.2">
      <c r="A83" s="36" t="s">
        <v>54</v>
      </c>
      <c r="B83" s="51">
        <v>60</v>
      </c>
      <c r="C83" s="35"/>
      <c r="D83" s="50" t="s">
        <v>4</v>
      </c>
      <c r="E83" s="25">
        <f t="shared" si="2"/>
        <v>0</v>
      </c>
    </row>
    <row r="84" spans="1:5" x14ac:dyDescent="0.2">
      <c r="A84" s="36" t="s">
        <v>134</v>
      </c>
      <c r="B84" s="51">
        <v>45</v>
      </c>
      <c r="C84" s="35"/>
      <c r="D84" s="50" t="s">
        <v>4</v>
      </c>
      <c r="E84" s="25">
        <f t="shared" si="2"/>
        <v>0</v>
      </c>
    </row>
    <row r="85" spans="1:5" x14ac:dyDescent="0.2">
      <c r="A85" s="36" t="s">
        <v>55</v>
      </c>
      <c r="B85" s="51">
        <v>555</v>
      </c>
      <c r="C85" s="35"/>
      <c r="D85" s="50" t="s">
        <v>4</v>
      </c>
      <c r="E85" s="25">
        <f t="shared" si="2"/>
        <v>0</v>
      </c>
    </row>
    <row r="86" spans="1:5" x14ac:dyDescent="0.2">
      <c r="A86" s="36" t="s">
        <v>56</v>
      </c>
      <c r="B86" s="51">
        <v>400</v>
      </c>
      <c r="C86" s="35"/>
      <c r="D86" s="50" t="s">
        <v>4</v>
      </c>
      <c r="E86" s="25">
        <f t="shared" si="2"/>
        <v>0</v>
      </c>
    </row>
    <row r="87" spans="1:5" x14ac:dyDescent="0.2">
      <c r="A87" s="36" t="s">
        <v>57</v>
      </c>
      <c r="B87" s="51">
        <v>453</v>
      </c>
      <c r="C87" s="35"/>
      <c r="D87" s="50" t="s">
        <v>4</v>
      </c>
      <c r="E87" s="25">
        <f t="shared" si="2"/>
        <v>0</v>
      </c>
    </row>
    <row r="88" spans="1:5" x14ac:dyDescent="0.2">
      <c r="A88" s="36" t="s">
        <v>58</v>
      </c>
      <c r="B88" s="51">
        <v>20</v>
      </c>
      <c r="C88" s="35"/>
      <c r="D88" s="50" t="s">
        <v>4</v>
      </c>
      <c r="E88" s="25">
        <f t="shared" si="2"/>
        <v>0</v>
      </c>
    </row>
    <row r="89" spans="1:5" x14ac:dyDescent="0.2">
      <c r="A89" s="36" t="s">
        <v>59</v>
      </c>
      <c r="B89" s="51">
        <v>1</v>
      </c>
      <c r="C89" s="35"/>
      <c r="D89" s="50" t="s">
        <v>4</v>
      </c>
      <c r="E89" s="25">
        <f t="shared" si="2"/>
        <v>0</v>
      </c>
    </row>
    <row r="90" spans="1:5" x14ac:dyDescent="0.2">
      <c r="A90" s="36" t="s">
        <v>154</v>
      </c>
      <c r="B90" s="51">
        <v>20</v>
      </c>
      <c r="C90" s="35"/>
      <c r="D90" s="50" t="s">
        <v>4</v>
      </c>
      <c r="E90" s="25">
        <f t="shared" ref="E90:E91" si="3">$B90*C90</f>
        <v>0</v>
      </c>
    </row>
    <row r="91" spans="1:5" x14ac:dyDescent="0.2">
      <c r="A91" s="36" t="s">
        <v>155</v>
      </c>
      <c r="B91" s="51">
        <v>59</v>
      </c>
      <c r="C91" s="35"/>
      <c r="D91" s="50" t="s">
        <v>4</v>
      </c>
      <c r="E91" s="25">
        <f t="shared" si="3"/>
        <v>0</v>
      </c>
    </row>
    <row r="92" spans="1:5" x14ac:dyDescent="0.2">
      <c r="A92" s="36" t="s">
        <v>60</v>
      </c>
      <c r="B92" s="51">
        <v>221</v>
      </c>
      <c r="C92" s="35"/>
      <c r="D92" s="50" t="s">
        <v>4</v>
      </c>
      <c r="E92" s="25">
        <f t="shared" si="2"/>
        <v>0</v>
      </c>
    </row>
    <row r="93" spans="1:5" x14ac:dyDescent="0.2">
      <c r="A93" s="36" t="s">
        <v>61</v>
      </c>
      <c r="B93" s="51">
        <v>1049</v>
      </c>
      <c r="C93" s="35"/>
      <c r="D93" s="50" t="s">
        <v>4</v>
      </c>
      <c r="E93" s="25">
        <f t="shared" si="2"/>
        <v>0</v>
      </c>
    </row>
    <row r="94" spans="1:5" x14ac:dyDescent="0.2">
      <c r="A94" s="36" t="s">
        <v>62</v>
      </c>
      <c r="B94" s="51">
        <v>57</v>
      </c>
      <c r="C94" s="35"/>
      <c r="D94" s="50" t="s">
        <v>4</v>
      </c>
      <c r="E94" s="25">
        <f t="shared" si="2"/>
        <v>0</v>
      </c>
    </row>
    <row r="95" spans="1:5" x14ac:dyDescent="0.2">
      <c r="A95" s="36" t="s">
        <v>63</v>
      </c>
      <c r="B95" s="51">
        <v>190</v>
      </c>
      <c r="C95" s="35"/>
      <c r="D95" s="50" t="s">
        <v>4</v>
      </c>
      <c r="E95" s="25">
        <f t="shared" si="2"/>
        <v>0</v>
      </c>
    </row>
    <row r="96" spans="1:5" x14ac:dyDescent="0.2">
      <c r="A96" s="36" t="s">
        <v>135</v>
      </c>
      <c r="B96" s="51">
        <v>32</v>
      </c>
      <c r="C96" s="35"/>
      <c r="D96" s="50" t="s">
        <v>4</v>
      </c>
      <c r="E96" s="25">
        <f t="shared" si="2"/>
        <v>0</v>
      </c>
    </row>
    <row r="97" spans="1:5" x14ac:dyDescent="0.2">
      <c r="A97" s="36" t="s">
        <v>136</v>
      </c>
      <c r="B97" s="51">
        <v>76</v>
      </c>
      <c r="C97" s="35"/>
      <c r="D97" s="50" t="s">
        <v>4</v>
      </c>
      <c r="E97" s="25">
        <f t="shared" si="2"/>
        <v>0</v>
      </c>
    </row>
    <row r="98" spans="1:5" x14ac:dyDescent="0.2">
      <c r="A98" s="36" t="s">
        <v>64</v>
      </c>
      <c r="B98" s="51">
        <v>18</v>
      </c>
      <c r="C98" s="35"/>
      <c r="D98" s="50" t="s">
        <v>4</v>
      </c>
      <c r="E98" s="25">
        <f t="shared" si="2"/>
        <v>0</v>
      </c>
    </row>
    <row r="99" spans="1:5" x14ac:dyDescent="0.2">
      <c r="A99" s="36" t="s">
        <v>137</v>
      </c>
      <c r="B99" s="51">
        <v>247</v>
      </c>
      <c r="C99" s="35"/>
      <c r="D99" s="50" t="s">
        <v>4</v>
      </c>
      <c r="E99" s="25">
        <f t="shared" si="2"/>
        <v>0</v>
      </c>
    </row>
    <row r="100" spans="1:5" x14ac:dyDescent="0.2">
      <c r="A100" s="36" t="s">
        <v>65</v>
      </c>
      <c r="B100" s="51">
        <v>8</v>
      </c>
      <c r="C100" s="35"/>
      <c r="D100" s="50" t="s">
        <v>4</v>
      </c>
      <c r="E100" s="25">
        <f t="shared" si="2"/>
        <v>0</v>
      </c>
    </row>
    <row r="101" spans="1:5" x14ac:dyDescent="0.2">
      <c r="A101" s="36" t="s">
        <v>66</v>
      </c>
      <c r="B101" s="51">
        <v>184</v>
      </c>
      <c r="C101" s="35"/>
      <c r="D101" s="50" t="s">
        <v>4</v>
      </c>
      <c r="E101" s="25">
        <f t="shared" si="2"/>
        <v>0</v>
      </c>
    </row>
    <row r="102" spans="1:5" x14ac:dyDescent="0.2">
      <c r="A102" s="36" t="s">
        <v>67</v>
      </c>
      <c r="B102" s="51">
        <v>164</v>
      </c>
      <c r="C102" s="35"/>
      <c r="D102" s="50" t="s">
        <v>4</v>
      </c>
      <c r="E102" s="25">
        <f t="shared" si="2"/>
        <v>0</v>
      </c>
    </row>
    <row r="103" spans="1:5" x14ac:dyDescent="0.2">
      <c r="A103" s="36" t="s">
        <v>68</v>
      </c>
      <c r="B103" s="51">
        <v>332</v>
      </c>
      <c r="C103" s="35"/>
      <c r="D103" s="50" t="s">
        <v>4</v>
      </c>
      <c r="E103" s="25">
        <f t="shared" si="2"/>
        <v>0</v>
      </c>
    </row>
    <row r="104" spans="1:5" x14ac:dyDescent="0.2">
      <c r="A104" s="36" t="s">
        <v>69</v>
      </c>
      <c r="B104" s="51">
        <v>24</v>
      </c>
      <c r="C104" s="35"/>
      <c r="D104" s="50" t="s">
        <v>4</v>
      </c>
      <c r="E104" s="25">
        <f t="shared" si="2"/>
        <v>0</v>
      </c>
    </row>
    <row r="105" spans="1:5" x14ac:dyDescent="0.2">
      <c r="A105" s="36" t="s">
        <v>70</v>
      </c>
      <c r="B105" s="51">
        <v>1</v>
      </c>
      <c r="C105" s="35"/>
      <c r="D105" s="50" t="s">
        <v>4</v>
      </c>
      <c r="E105" s="25">
        <f t="shared" si="2"/>
        <v>0</v>
      </c>
    </row>
    <row r="106" spans="1:5" x14ac:dyDescent="0.2">
      <c r="A106" s="36" t="s">
        <v>71</v>
      </c>
      <c r="B106" s="51">
        <v>2</v>
      </c>
      <c r="C106" s="44"/>
      <c r="D106" s="50" t="s">
        <v>4</v>
      </c>
      <c r="E106" s="25">
        <f t="shared" si="2"/>
        <v>0</v>
      </c>
    </row>
    <row r="107" spans="1:5" x14ac:dyDescent="0.2">
      <c r="A107" s="36" t="s">
        <v>72</v>
      </c>
      <c r="B107" s="51">
        <v>890</v>
      </c>
      <c r="C107" s="44"/>
      <c r="D107" s="50" t="s">
        <v>4</v>
      </c>
      <c r="E107" s="25">
        <f t="shared" si="2"/>
        <v>0</v>
      </c>
    </row>
    <row r="108" spans="1:5" x14ac:dyDescent="0.2">
      <c r="A108" s="47" t="s">
        <v>20</v>
      </c>
      <c r="B108" s="51"/>
      <c r="C108" s="44"/>
      <c r="D108" s="50" t="s">
        <v>4</v>
      </c>
      <c r="E108" s="25">
        <f t="shared" si="2"/>
        <v>0</v>
      </c>
    </row>
    <row r="109" spans="1:5" x14ac:dyDescent="0.2">
      <c r="A109" s="47" t="s">
        <v>20</v>
      </c>
      <c r="B109" s="51"/>
      <c r="C109" s="44"/>
      <c r="D109" s="50" t="s">
        <v>4</v>
      </c>
      <c r="E109" s="25">
        <f t="shared" si="2"/>
        <v>0</v>
      </c>
    </row>
    <row r="110" spans="1:5" ht="13.5" thickBot="1" x14ac:dyDescent="0.25">
      <c r="A110" s="52" t="s">
        <v>20</v>
      </c>
      <c r="B110" s="53"/>
      <c r="C110" s="46"/>
      <c r="D110" s="54" t="s">
        <v>4</v>
      </c>
      <c r="E110" s="42">
        <f t="shared" si="2"/>
        <v>0</v>
      </c>
    </row>
    <row r="111" spans="1:5" ht="13.5" thickBot="1" x14ac:dyDescent="0.25">
      <c r="A111" s="13" t="s">
        <v>21</v>
      </c>
      <c r="B111" s="29"/>
      <c r="C111" s="14"/>
      <c r="D111" s="14"/>
      <c r="E111" s="15"/>
    </row>
    <row r="112" spans="1:5" ht="76.5" customHeight="1" thickBot="1" x14ac:dyDescent="0.25">
      <c r="A112" s="55" t="s">
        <v>17</v>
      </c>
      <c r="B112" s="124" t="s">
        <v>99</v>
      </c>
      <c r="C112" s="125"/>
      <c r="D112" s="125"/>
      <c r="E112" s="126"/>
    </row>
    <row r="113" spans="1:5" x14ac:dyDescent="0.2">
      <c r="A113" s="47" t="s">
        <v>15</v>
      </c>
      <c r="B113" s="56">
        <v>39723521</v>
      </c>
      <c r="C113" s="57"/>
      <c r="D113" s="58" t="s">
        <v>6</v>
      </c>
      <c r="E113" s="59">
        <f>(C113/10000)*B113</f>
        <v>0</v>
      </c>
    </row>
    <row r="114" spans="1:5" x14ac:dyDescent="0.2">
      <c r="A114" s="47" t="s">
        <v>16</v>
      </c>
      <c r="B114" s="60">
        <v>8315730</v>
      </c>
      <c r="C114" s="35"/>
      <c r="D114" s="24" t="s">
        <v>6</v>
      </c>
      <c r="E114" s="25">
        <f>(C114/10000)*B114</f>
        <v>0</v>
      </c>
    </row>
    <row r="115" spans="1:5" x14ac:dyDescent="0.2">
      <c r="A115" s="47" t="s">
        <v>12</v>
      </c>
      <c r="B115" s="61"/>
      <c r="C115" s="35"/>
      <c r="D115" s="24" t="s">
        <v>4</v>
      </c>
      <c r="E115" s="25">
        <f t="shared" ref="E115:E119" si="4">(C115/10000)*B115</f>
        <v>0</v>
      </c>
    </row>
    <row r="116" spans="1:5" x14ac:dyDescent="0.2">
      <c r="A116" s="47" t="s">
        <v>12</v>
      </c>
      <c r="B116" s="61"/>
      <c r="C116" s="35"/>
      <c r="D116" s="24" t="s">
        <v>4</v>
      </c>
      <c r="E116" s="25">
        <f t="shared" si="4"/>
        <v>0</v>
      </c>
    </row>
    <row r="117" spans="1:5" x14ac:dyDescent="0.2">
      <c r="A117" s="47" t="s">
        <v>12</v>
      </c>
      <c r="B117" s="61"/>
      <c r="C117" s="35"/>
      <c r="D117" s="24" t="s">
        <v>4</v>
      </c>
      <c r="E117" s="25">
        <f t="shared" si="4"/>
        <v>0</v>
      </c>
    </row>
    <row r="118" spans="1:5" x14ac:dyDescent="0.2">
      <c r="A118" s="47" t="s">
        <v>12</v>
      </c>
      <c r="B118" s="61"/>
      <c r="C118" s="35"/>
      <c r="D118" s="24" t="s">
        <v>4</v>
      </c>
      <c r="E118" s="25">
        <f t="shared" si="4"/>
        <v>0</v>
      </c>
    </row>
    <row r="119" spans="1:5" ht="13.5" thickBot="1" x14ac:dyDescent="0.25">
      <c r="A119" s="52" t="s">
        <v>12</v>
      </c>
      <c r="B119" s="62"/>
      <c r="C119" s="40"/>
      <c r="D119" s="41" t="s">
        <v>4</v>
      </c>
      <c r="E119" s="42">
        <f t="shared" si="4"/>
        <v>0</v>
      </c>
    </row>
    <row r="120" spans="1:5" ht="13.5" thickBot="1" x14ac:dyDescent="0.25">
      <c r="A120" s="13" t="s">
        <v>9</v>
      </c>
      <c r="B120" s="29"/>
      <c r="C120" s="14"/>
      <c r="D120" s="14"/>
      <c r="E120" s="15"/>
    </row>
    <row r="121" spans="1:5" x14ac:dyDescent="0.2">
      <c r="A121" s="47" t="s">
        <v>77</v>
      </c>
      <c r="B121" s="63">
        <v>2</v>
      </c>
      <c r="C121" s="18"/>
      <c r="D121" s="19" t="s">
        <v>4</v>
      </c>
      <c r="E121" s="20">
        <f t="shared" ref="E121:E130" si="5">$B121*C121</f>
        <v>0</v>
      </c>
    </row>
    <row r="122" spans="1:5" x14ac:dyDescent="0.2">
      <c r="A122" s="64" t="s">
        <v>108</v>
      </c>
      <c r="B122" s="63">
        <v>21</v>
      </c>
      <c r="C122" s="23"/>
      <c r="D122" s="24" t="s">
        <v>4</v>
      </c>
      <c r="E122" s="25">
        <f t="shared" si="5"/>
        <v>0</v>
      </c>
    </row>
    <row r="123" spans="1:5" x14ac:dyDescent="0.2">
      <c r="A123" s="64" t="s">
        <v>109</v>
      </c>
      <c r="B123" s="63">
        <v>4</v>
      </c>
      <c r="C123" s="23"/>
      <c r="D123" s="24" t="s">
        <v>4</v>
      </c>
      <c r="E123" s="25">
        <f>$B123*C123</f>
        <v>0</v>
      </c>
    </row>
    <row r="124" spans="1:5" x14ac:dyDescent="0.2">
      <c r="A124" s="64" t="s">
        <v>110</v>
      </c>
      <c r="B124" s="63">
        <v>224</v>
      </c>
      <c r="C124" s="23"/>
      <c r="D124" s="24" t="s">
        <v>4</v>
      </c>
      <c r="E124" s="25">
        <f>$B124*C124</f>
        <v>0</v>
      </c>
    </row>
    <row r="125" spans="1:5" x14ac:dyDescent="0.2">
      <c r="A125" s="64" t="s">
        <v>76</v>
      </c>
      <c r="B125" s="61">
        <v>4</v>
      </c>
      <c r="C125" s="23"/>
      <c r="D125" s="24" t="s">
        <v>4</v>
      </c>
      <c r="E125" s="25">
        <f>$B125*C125</f>
        <v>0</v>
      </c>
    </row>
    <row r="126" spans="1:5" x14ac:dyDescent="0.2">
      <c r="A126" s="64" t="s">
        <v>78</v>
      </c>
      <c r="B126" s="63">
        <v>2</v>
      </c>
      <c r="C126" s="23"/>
      <c r="D126" s="24" t="s">
        <v>4</v>
      </c>
      <c r="E126" s="25">
        <f t="shared" si="5"/>
        <v>0</v>
      </c>
    </row>
    <row r="127" spans="1:5" x14ac:dyDescent="0.2">
      <c r="A127" s="47" t="s">
        <v>138</v>
      </c>
      <c r="B127" s="63">
        <v>12</v>
      </c>
      <c r="C127" s="23"/>
      <c r="D127" s="50" t="s">
        <v>4</v>
      </c>
      <c r="E127" s="25">
        <f t="shared" si="5"/>
        <v>0</v>
      </c>
    </row>
    <row r="128" spans="1:5" x14ac:dyDescent="0.2">
      <c r="A128" s="47" t="s">
        <v>10</v>
      </c>
      <c r="B128" s="63"/>
      <c r="C128" s="44"/>
      <c r="D128" s="50" t="s">
        <v>4</v>
      </c>
      <c r="E128" s="25">
        <f t="shared" si="5"/>
        <v>0</v>
      </c>
    </row>
    <row r="129" spans="1:5" x14ac:dyDescent="0.2">
      <c r="A129" s="47" t="s">
        <v>10</v>
      </c>
      <c r="B129" s="63"/>
      <c r="C129" s="44"/>
      <c r="D129" s="50" t="s">
        <v>4</v>
      </c>
      <c r="E129" s="25">
        <f t="shared" si="5"/>
        <v>0</v>
      </c>
    </row>
    <row r="130" spans="1:5" ht="13.5" thickBot="1" x14ac:dyDescent="0.25">
      <c r="A130" s="52" t="s">
        <v>10</v>
      </c>
      <c r="B130" s="65"/>
      <c r="C130" s="46"/>
      <c r="D130" s="54" t="s">
        <v>4</v>
      </c>
      <c r="E130" s="42">
        <f t="shared" si="5"/>
        <v>0</v>
      </c>
    </row>
    <row r="131" spans="1:5" ht="13.5" thickBot="1" x14ac:dyDescent="0.25">
      <c r="A131" s="13" t="s">
        <v>79</v>
      </c>
      <c r="B131" s="29"/>
      <c r="C131" s="14"/>
      <c r="D131" s="14"/>
      <c r="E131" s="15"/>
    </row>
    <row r="132" spans="1:5" x14ac:dyDescent="0.2">
      <c r="A132" s="47" t="s">
        <v>80</v>
      </c>
      <c r="B132" s="63">
        <v>32</v>
      </c>
      <c r="C132" s="18"/>
      <c r="D132" s="19" t="s">
        <v>4</v>
      </c>
      <c r="E132" s="20">
        <f t="shared" ref="E132:E144" si="6">$B132*C132</f>
        <v>0</v>
      </c>
    </row>
    <row r="133" spans="1:5" x14ac:dyDescent="0.2">
      <c r="A133" s="64" t="s">
        <v>81</v>
      </c>
      <c r="B133" s="61">
        <v>6</v>
      </c>
      <c r="C133" s="23"/>
      <c r="D133" s="24" t="s">
        <v>4</v>
      </c>
      <c r="E133" s="25">
        <f t="shared" si="6"/>
        <v>0</v>
      </c>
    </row>
    <row r="134" spans="1:5" x14ac:dyDescent="0.2">
      <c r="A134" s="64" t="s">
        <v>82</v>
      </c>
      <c r="B134" s="61">
        <v>21</v>
      </c>
      <c r="C134" s="23"/>
      <c r="D134" s="24" t="s">
        <v>4</v>
      </c>
      <c r="E134" s="25">
        <f t="shared" si="6"/>
        <v>0</v>
      </c>
    </row>
    <row r="135" spans="1:5" x14ac:dyDescent="0.2">
      <c r="A135" s="64" t="s">
        <v>104</v>
      </c>
      <c r="B135" s="61">
        <v>59</v>
      </c>
      <c r="C135" s="23"/>
      <c r="D135" s="24" t="s">
        <v>4</v>
      </c>
      <c r="E135" s="25">
        <f t="shared" si="6"/>
        <v>0</v>
      </c>
    </row>
    <row r="136" spans="1:5" x14ac:dyDescent="0.2">
      <c r="A136" s="64" t="s">
        <v>101</v>
      </c>
      <c r="B136" s="61">
        <v>1</v>
      </c>
      <c r="C136" s="23"/>
      <c r="D136" s="24" t="s">
        <v>4</v>
      </c>
      <c r="E136" s="25">
        <f t="shared" si="6"/>
        <v>0</v>
      </c>
    </row>
    <row r="137" spans="1:5" x14ac:dyDescent="0.2">
      <c r="A137" s="64" t="s">
        <v>102</v>
      </c>
      <c r="B137" s="61">
        <v>6</v>
      </c>
      <c r="C137" s="23"/>
      <c r="D137" s="50" t="s">
        <v>4</v>
      </c>
      <c r="E137" s="25">
        <f t="shared" si="6"/>
        <v>0</v>
      </c>
    </row>
    <row r="138" spans="1:5" x14ac:dyDescent="0.2">
      <c r="A138" s="64" t="s">
        <v>83</v>
      </c>
      <c r="B138" s="61">
        <v>30</v>
      </c>
      <c r="C138" s="23"/>
      <c r="D138" s="50" t="s">
        <v>4</v>
      </c>
      <c r="E138" s="25">
        <f t="shared" si="6"/>
        <v>0</v>
      </c>
    </row>
    <row r="139" spans="1:5" x14ac:dyDescent="0.2">
      <c r="A139" s="64" t="s">
        <v>84</v>
      </c>
      <c r="B139" s="61">
        <v>3</v>
      </c>
      <c r="C139" s="23"/>
      <c r="D139" s="50" t="s">
        <v>4</v>
      </c>
      <c r="E139" s="25">
        <f t="shared" si="6"/>
        <v>0</v>
      </c>
    </row>
    <row r="140" spans="1:5" x14ac:dyDescent="0.2">
      <c r="A140" s="64" t="s">
        <v>85</v>
      </c>
      <c r="B140" s="61">
        <v>6</v>
      </c>
      <c r="C140" s="23"/>
      <c r="D140" s="50" t="s">
        <v>4</v>
      </c>
      <c r="E140" s="25">
        <f t="shared" si="6"/>
        <v>0</v>
      </c>
    </row>
    <row r="141" spans="1:5" x14ac:dyDescent="0.2">
      <c r="A141" s="64" t="s">
        <v>86</v>
      </c>
      <c r="B141" s="61">
        <v>6</v>
      </c>
      <c r="C141" s="23"/>
      <c r="D141" s="50" t="s">
        <v>4</v>
      </c>
      <c r="E141" s="25">
        <f t="shared" si="6"/>
        <v>0</v>
      </c>
    </row>
    <row r="142" spans="1:5" x14ac:dyDescent="0.2">
      <c r="A142" s="47" t="s">
        <v>10</v>
      </c>
      <c r="B142" s="61"/>
      <c r="C142" s="23"/>
      <c r="D142" s="50" t="s">
        <v>4</v>
      </c>
      <c r="E142" s="25">
        <f t="shared" si="6"/>
        <v>0</v>
      </c>
    </row>
    <row r="143" spans="1:5" x14ac:dyDescent="0.2">
      <c r="A143" s="47" t="s">
        <v>10</v>
      </c>
      <c r="B143" s="61"/>
      <c r="C143" s="23"/>
      <c r="D143" s="50" t="s">
        <v>4</v>
      </c>
      <c r="E143" s="25">
        <f t="shared" si="6"/>
        <v>0</v>
      </c>
    </row>
    <row r="144" spans="1:5" ht="13.5" thickBot="1" x14ac:dyDescent="0.25">
      <c r="A144" s="66" t="s">
        <v>10</v>
      </c>
      <c r="B144" s="67"/>
      <c r="C144" s="26"/>
      <c r="D144" s="68" t="s">
        <v>4</v>
      </c>
      <c r="E144" s="28">
        <f t="shared" si="6"/>
        <v>0</v>
      </c>
    </row>
    <row r="145" spans="1:5" ht="13.5" thickBot="1" x14ac:dyDescent="0.25">
      <c r="A145" s="13" t="s">
        <v>87</v>
      </c>
      <c r="B145" s="29"/>
      <c r="C145" s="14"/>
      <c r="D145" s="14"/>
      <c r="E145" s="15"/>
    </row>
    <row r="146" spans="1:5" ht="13.5" thickBot="1" x14ac:dyDescent="0.25">
      <c r="A146" s="69" t="s">
        <v>88</v>
      </c>
      <c r="B146" s="122"/>
      <c r="C146" s="123"/>
      <c r="D146" s="123"/>
      <c r="E146" s="123"/>
    </row>
    <row r="147" spans="1:5" ht="13.5" thickBot="1" x14ac:dyDescent="0.25">
      <c r="A147" s="70" t="s">
        <v>89</v>
      </c>
      <c r="B147" s="122"/>
      <c r="C147" s="123"/>
      <c r="D147" s="123"/>
      <c r="E147" s="123"/>
    </row>
    <row r="148" spans="1:5" x14ac:dyDescent="0.2">
      <c r="A148" s="71" t="s">
        <v>14</v>
      </c>
      <c r="B148" s="72">
        <v>1</v>
      </c>
      <c r="C148" s="23"/>
      <c r="D148" s="50" t="s">
        <v>4</v>
      </c>
      <c r="E148" s="25">
        <f>$B148*C148</f>
        <v>0</v>
      </c>
    </row>
    <row r="149" spans="1:5" ht="13.5" thickBot="1" x14ac:dyDescent="0.25">
      <c r="A149" s="73" t="s">
        <v>13</v>
      </c>
      <c r="B149" s="41"/>
      <c r="C149" s="74"/>
      <c r="D149" s="75"/>
      <c r="E149" s="25">
        <f>$B149*C149</f>
        <v>0</v>
      </c>
    </row>
    <row r="150" spans="1:5" ht="13.5" thickBot="1" x14ac:dyDescent="0.25">
      <c r="A150" s="13" t="s">
        <v>156</v>
      </c>
      <c r="B150" s="29"/>
      <c r="C150" s="29"/>
      <c r="D150" s="29"/>
      <c r="E150" s="29"/>
    </row>
    <row r="151" spans="1:5" x14ac:dyDescent="0.2">
      <c r="A151" s="16" t="s">
        <v>18</v>
      </c>
      <c r="B151" s="76">
        <v>211</v>
      </c>
      <c r="C151" s="77"/>
      <c r="D151" s="58" t="s">
        <v>4</v>
      </c>
      <c r="E151" s="59">
        <f>$B151*C151</f>
        <v>0</v>
      </c>
    </row>
    <row r="152" spans="1:5" x14ac:dyDescent="0.2">
      <c r="A152" s="21" t="s">
        <v>22</v>
      </c>
      <c r="B152" s="76">
        <v>211</v>
      </c>
      <c r="C152" s="44"/>
      <c r="D152" s="24" t="s">
        <v>4</v>
      </c>
      <c r="E152" s="25">
        <f t="shared" ref="E152:E156" si="7">$B152*C152</f>
        <v>0</v>
      </c>
    </row>
    <row r="153" spans="1:5" x14ac:dyDescent="0.2">
      <c r="A153" s="47" t="s">
        <v>103</v>
      </c>
      <c r="B153" s="76">
        <v>211</v>
      </c>
      <c r="C153" s="44"/>
      <c r="D153" s="24" t="s">
        <v>4</v>
      </c>
      <c r="E153" s="25">
        <f t="shared" si="7"/>
        <v>0</v>
      </c>
    </row>
    <row r="154" spans="1:5" x14ac:dyDescent="0.2">
      <c r="A154" s="47" t="s">
        <v>19</v>
      </c>
      <c r="B154" s="76"/>
      <c r="C154" s="44"/>
      <c r="D154" s="24" t="s">
        <v>4</v>
      </c>
      <c r="E154" s="25">
        <f t="shared" si="7"/>
        <v>0</v>
      </c>
    </row>
    <row r="155" spans="1:5" x14ac:dyDescent="0.2">
      <c r="A155" s="47" t="s">
        <v>19</v>
      </c>
      <c r="B155" s="76"/>
      <c r="C155" s="44"/>
      <c r="D155" s="24" t="s">
        <v>4</v>
      </c>
      <c r="E155" s="25">
        <f t="shared" si="7"/>
        <v>0</v>
      </c>
    </row>
    <row r="156" spans="1:5" ht="13.5" thickBot="1" x14ac:dyDescent="0.25">
      <c r="A156" s="52" t="s">
        <v>19</v>
      </c>
      <c r="B156" s="78"/>
      <c r="C156" s="79"/>
      <c r="D156" s="27" t="s">
        <v>4</v>
      </c>
      <c r="E156" s="28">
        <f t="shared" si="7"/>
        <v>0</v>
      </c>
    </row>
    <row r="157" spans="1:5" ht="13.5" thickBot="1" x14ac:dyDescent="0.25">
      <c r="A157" s="13" t="s">
        <v>93</v>
      </c>
      <c r="B157" s="29"/>
      <c r="C157" s="80"/>
      <c r="D157" s="81"/>
      <c r="E157" s="82"/>
    </row>
    <row r="158" spans="1:5" ht="163.5" customHeight="1" x14ac:dyDescent="0.2">
      <c r="A158" s="83" t="s">
        <v>113</v>
      </c>
      <c r="B158" s="113"/>
      <c r="C158" s="114"/>
      <c r="D158" s="114"/>
      <c r="E158" s="115"/>
    </row>
    <row r="159" spans="1:5" ht="14.25" customHeight="1" thickBot="1" x14ac:dyDescent="0.25">
      <c r="A159" s="84" t="s">
        <v>96</v>
      </c>
      <c r="B159" s="85">
        <v>1</v>
      </c>
      <c r="C159" s="86"/>
      <c r="D159" s="68" t="s">
        <v>4</v>
      </c>
      <c r="E159" s="28">
        <f>$B159*C159</f>
        <v>0</v>
      </c>
    </row>
    <row r="160" spans="1:5" ht="13.5" thickBot="1" x14ac:dyDescent="0.25"/>
    <row r="161" spans="1:5" ht="18.75" thickBot="1" x14ac:dyDescent="0.3">
      <c r="A161" s="87" t="s">
        <v>92</v>
      </c>
      <c r="B161" s="88"/>
      <c r="C161" s="101" t="s">
        <v>146</v>
      </c>
      <c r="D161" s="102"/>
      <c r="E161" s="103"/>
    </row>
    <row r="162" spans="1:5" ht="13.5" thickBot="1" x14ac:dyDescent="0.25">
      <c r="A162" s="13" t="s">
        <v>94</v>
      </c>
      <c r="B162" s="110">
        <f>AVERAGE(E11:E11)</f>
        <v>0</v>
      </c>
      <c r="C162" s="111"/>
      <c r="D162" s="111"/>
      <c r="E162" s="112"/>
    </row>
    <row r="163" spans="1:5" ht="13.5" thickBot="1" x14ac:dyDescent="0.25">
      <c r="A163" s="13" t="s">
        <v>5</v>
      </c>
      <c r="B163" s="110">
        <f>SUM(E15:E55)</f>
        <v>0</v>
      </c>
      <c r="C163" s="111"/>
      <c r="D163" s="111"/>
      <c r="E163" s="112"/>
    </row>
    <row r="164" spans="1:5" ht="13.5" thickBot="1" x14ac:dyDescent="0.25">
      <c r="A164" s="13" t="s">
        <v>95</v>
      </c>
      <c r="B164" s="110">
        <f>SUM(E57:E59)</f>
        <v>0</v>
      </c>
      <c r="C164" s="111"/>
      <c r="D164" s="111"/>
      <c r="E164" s="112"/>
    </row>
    <row r="165" spans="1:5" ht="13.5" thickBot="1" x14ac:dyDescent="0.25">
      <c r="A165" s="13" t="s">
        <v>11</v>
      </c>
      <c r="B165" s="110">
        <f>SUM(E61:E110)</f>
        <v>0</v>
      </c>
      <c r="C165" s="111"/>
      <c r="D165" s="111"/>
      <c r="E165" s="112"/>
    </row>
    <row r="166" spans="1:5" ht="13.5" thickBot="1" x14ac:dyDescent="0.25">
      <c r="A166" s="13" t="s">
        <v>21</v>
      </c>
      <c r="B166" s="110">
        <f>SUM(E113:E119)</f>
        <v>0</v>
      </c>
      <c r="C166" s="111"/>
      <c r="D166" s="111"/>
      <c r="E166" s="112"/>
    </row>
    <row r="167" spans="1:5" ht="13.5" thickBot="1" x14ac:dyDescent="0.25">
      <c r="A167" s="13" t="s">
        <v>9</v>
      </c>
      <c r="B167" s="110">
        <f>SUM(E121:E130)</f>
        <v>0</v>
      </c>
      <c r="C167" s="111"/>
      <c r="D167" s="111"/>
      <c r="E167" s="112"/>
    </row>
    <row r="168" spans="1:5" ht="13.5" thickBot="1" x14ac:dyDescent="0.25">
      <c r="A168" s="13" t="s">
        <v>79</v>
      </c>
      <c r="B168" s="110">
        <f>SUM(E132:E144)</f>
        <v>0</v>
      </c>
      <c r="C168" s="111"/>
      <c r="D168" s="111"/>
      <c r="E168" s="112"/>
    </row>
    <row r="169" spans="1:5" ht="13.5" thickBot="1" x14ac:dyDescent="0.25">
      <c r="A169" s="13" t="s">
        <v>87</v>
      </c>
      <c r="B169" s="110">
        <f>SUM(E148:E149)</f>
        <v>0</v>
      </c>
      <c r="C169" s="111"/>
      <c r="D169" s="111"/>
      <c r="E169" s="112"/>
    </row>
    <row r="170" spans="1:5" ht="13.5" thickBot="1" x14ac:dyDescent="0.25">
      <c r="A170" s="89" t="s">
        <v>112</v>
      </c>
      <c r="B170" s="110">
        <f>SUM(E151:E156)</f>
        <v>0</v>
      </c>
      <c r="C170" s="111"/>
      <c r="D170" s="111"/>
      <c r="E170" s="112"/>
    </row>
    <row r="171" spans="1:5" ht="13.5" thickBot="1" x14ac:dyDescent="0.25">
      <c r="A171" s="89" t="s">
        <v>100</v>
      </c>
      <c r="B171" s="110">
        <f>SUM(E159)</f>
        <v>0</v>
      </c>
      <c r="C171" s="111"/>
      <c r="D171" s="111"/>
      <c r="E171" s="112"/>
    </row>
    <row r="172" spans="1:5" ht="18" x14ac:dyDescent="0.25">
      <c r="A172" s="3" t="s">
        <v>97</v>
      </c>
      <c r="B172" s="127">
        <f>SUM(B162:B171)</f>
        <v>0</v>
      </c>
      <c r="C172" s="127"/>
      <c r="D172" s="127"/>
      <c r="E172" s="127"/>
    </row>
  </sheetData>
  <mergeCells count="20">
    <mergeCell ref="B172:E172"/>
    <mergeCell ref="B166:E166"/>
    <mergeCell ref="B167:E167"/>
    <mergeCell ref="B168:E168"/>
    <mergeCell ref="B169:E169"/>
    <mergeCell ref="B170:E170"/>
    <mergeCell ref="B171:E171"/>
    <mergeCell ref="D1:E1"/>
    <mergeCell ref="B2:C2"/>
    <mergeCell ref="C9:E9"/>
    <mergeCell ref="B165:E165"/>
    <mergeCell ref="B13:E13"/>
    <mergeCell ref="B112:E112"/>
    <mergeCell ref="B146:E146"/>
    <mergeCell ref="B147:E147"/>
    <mergeCell ref="B158:E158"/>
    <mergeCell ref="C161:E161"/>
    <mergeCell ref="B162:E162"/>
    <mergeCell ref="B163:E163"/>
    <mergeCell ref="B164:E164"/>
  </mergeCells>
  <pageMargins left="0.75" right="0.75" top="1" bottom="1" header="0.5" footer="0.5"/>
  <pageSetup scale="55" fitToHeight="0" orientation="landscape" r:id="rId1"/>
  <headerFooter alignWithMargins="0">
    <oddFooter>&amp;L&amp;"Arial,Regular"SBCERS Global Custody and Related Services RFP&amp;C&amp;"Arial,Regular"&amp;A&amp;R&amp;"Arial,Regular"Page &amp;P</oddFooter>
  </headerFooter>
  <rowBreaks count="1" manualBreakCount="1">
    <brk id="1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SCENARIO 1 - With Lending</vt:lpstr>
      <vt:lpstr>SCENARIO 2 - Without Lending</vt:lpstr>
      <vt:lpstr>'SCENARIO 1 - With Lending'!Print_Area</vt:lpstr>
      <vt:lpstr>'SCENARIO 2 - Without Lending'!Print_Area</vt:lpstr>
      <vt:lpstr>'SCENARIO 1 - With Lending'!Print_Titles</vt:lpstr>
      <vt:lpstr>'SCENARIO 2 - Without Lending'!Print_Titles</vt:lpstr>
    </vt:vector>
  </TitlesOfParts>
  <Company>R.V. Kuhns &amp;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Kowolik</dc:creator>
  <cp:lastModifiedBy>Kristina Richter</cp:lastModifiedBy>
  <cp:lastPrinted>2024-01-05T18:20:46Z</cp:lastPrinted>
  <dcterms:created xsi:type="dcterms:W3CDTF">2012-05-29T14:43:53Z</dcterms:created>
  <dcterms:modified xsi:type="dcterms:W3CDTF">2024-01-05T18:20:53Z</dcterms:modified>
</cp:coreProperties>
</file>